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05 最終版格納（３／２１〆）\"/>
    </mc:Choice>
  </mc:AlternateContent>
  <xr:revisionPtr revIDLastSave="0" documentId="13_ncr:1_{B2731823-0755-4E3A-AFA3-A6678AC68669}" xr6:coauthVersionLast="36" xr6:coauthVersionMax="36" xr10:uidLastSave="{00000000-0000-0000-0000-000000000000}"/>
  <bookViews>
    <workbookView xWindow="0" yWindow="0" windowWidth="19200" windowHeight="77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W35" i="10"/>
  <c r="BW36" i="10" s="1"/>
  <c r="BW37" i="10" s="1"/>
  <c r="BW38" i="10" s="1"/>
  <c r="BE35" i="10"/>
  <c r="AM35" i="10"/>
  <c r="C35" i="10"/>
  <c r="CO34" i="10"/>
  <c r="BW34" i="10"/>
  <c r="BE34" i="10"/>
  <c r="U34" i="10"/>
  <c r="U35" i="10" s="1"/>
  <c r="U36" i="10" s="1"/>
  <c r="U37"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<sst xmlns="http://schemas.openxmlformats.org/spreadsheetml/2006/main" count="1085" uniqueCount="558">
  <si>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</si>
  <si>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</si>
  <si>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</si>
  <si>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</si>
  <si>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</si>
  <si>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</si>
  <si>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</si>
  <si>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</si>
  <si>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</si>
  <si>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</si>
  <si>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</si>
  <si>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</si>
  <si>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</si>
  <si>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</si>
  <si>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</si>
  <si>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</si>
  <si>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</si>
  <si>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</si>
  <si>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</si>
  <si>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</si>
  <si>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</si>
  <si>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</si>
  <si>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</si>
  <si>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</si>
  <si>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</si>
  <si>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</si>
  <si>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</si>
  <si>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</si>
  <si>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</si>
  <si>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</si>
  <si>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</si>
  <si>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</si>
  <si>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</si>
  <si>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</si>
  <si>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</si>
  <si>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</si>
  <si>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</si>
  <si>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</si>
  <si>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</si>
  <si>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</si>
  <si>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</si>
  <si>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</si>
  <si>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</si>
  <si>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</si>
  <si>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</si>
  <si>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</si>
  <si>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</si>
  <si>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</si>
  <si>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</si>
  <si>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</si>
  <si>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</si>
  <si>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</si>
  <si>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</si>
  <si>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</si>
  <si>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</si>
  <si>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</si>
  <si>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</si>
  <si>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</si>
  <si>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</si>
  <si>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</si>
  <si>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</si>
  <si>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</si>
  <si>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</si>
  <si>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</si>
  <si>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</si>
  <si>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</si>
  <si>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</si>
  <si>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</si>
  <si>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</si>
  <si>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</si>
  <si>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</si>
  <si>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</si>
  <si>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</si>
  <si>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</si>
  <si>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</si>
  <si>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</si>
  <si>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</si>
  <si>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</si>
  <si>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</si>
  <si>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</si>
  <si>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</si>
  <si>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</si>
  <si>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</si>
  <si>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</si>
  <si>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</si>
  <si>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</si>
  <si>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</si>
  <si>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</si>
  <si>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</si>
  <si>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</si>
  <si>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</si>
  <si>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</si>
  <si>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</si>
  <si>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</si>
  <si>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</si>
  <si>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</si>
  <si>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</si>
  <si>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</si>
  <si>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</si>
  <si>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</si>
  <si>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</si>
  <si>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</si>
  <si>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</si>
  <si>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</si>
  <si>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</si>
  <si>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</si>
  <si>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</si>
  <si>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</si>
  <si>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</si>
  <si>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</si>
  <si>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</si>
  <si>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</si>
  <si>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</si>
  <si>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</si>
  <si>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</si>
  <si>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</si>
  <si>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</si>
  <si>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</si>
  <si>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</si>
  <si>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</si>
  <si>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</si>
  <si>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</si>
  <si>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</si>
  <si>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</si>
  <si>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</si>
  <si>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</si>
  <si>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</si>
  <si>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</si>
  <si>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</si>
  <si>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</si>
  <si>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</si>
  <si>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</si>
  <si>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</si>
  <si>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</si>
  <si>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</si>
  <si>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</si>
  <si>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</si>
  <si>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</si>
  <si>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</si>
  <si>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</si>
  <si>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</si>
  <si>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</si>
  <si>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</si>
  <si>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</si>
  <si>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</si>
  <si>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</si>
  <si>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</si>
  <si>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</si>
  <si>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</si>
  <si>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</si>
  <si>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</si>
  <si>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</si>
  <si>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</si>
  <si>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</si>
  <si>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</si>
  <si>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</si>
  <si>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</si>
  <si>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</si>
  <si>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</si>
  <si>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</si>
  <si>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</si>
  <si>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</si>
  <si>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</si>
  <si>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</si>
  <si>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</si>
  <si>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</si>
  <si>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</si>
  <si>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</si>
  <si>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</si>
  <si>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</si>
  <si>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</si>
  <si>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</si>
  <si>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</si>
  <si>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</si>
  <si>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</si>
  <si>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</si>
  <si>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</si>
  <si>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</si>
  <si>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</si>
  <si>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</si>
  <si>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</si>
  <si>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</si>
  <si>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</si>
  <si>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</si>
  <si>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</si>
  <si>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</si>
  <si>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</si>
  <si>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</si>
  <si>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</si>
  <si>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</si>
  <si>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</si>
  <si>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</si>
  <si>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</si>
  <si>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</si>
  <si>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</si>
  <si>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</si>
  <si>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</si>
  <si>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</si>
  <si>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</si>
  <si>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</si>
  <si>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</si>
  <si>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</si>
  <si>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</si>
  <si>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</si>
  <si>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鹿児島県東串良町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</si>
  <si>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</si>
  <si>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</si>
  <si>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</si>
  <si>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</si>
  <si>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</si>
  <si>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</si>
  <si>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</si>
  <si>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</si>
  <si>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</si>
  <si>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</si>
  <si>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</si>
  <si>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</si>
  <si>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</si>
  <si>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</si>
  <si>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</si>
  <si>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</si>
  <si>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</si>
  <si>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</si>
  <si>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</si>
  <si>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</si>
  <si>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</si>
  <si>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</si>
  <si>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</si>
  <si>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</si>
  <si>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</si>
  <si>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</si>
  <si>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</si>
  <si>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</si>
  <si>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</si>
  <si>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</si>
  <si>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</si>
  <si>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</si>
  <si>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</si>
  <si>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</si>
  <si>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</si>
  <si>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</si>
  <si>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</si>
  <si>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</si>
  <si>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</si>
  <si>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</si>
  <si>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</si>
  <si>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</si>
  <si>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</si>
  <si>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</si>
  <si>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</si>
  <si>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</si>
  <si>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</si>
  <si>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</si>
  <si>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</si>
  <si>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</si>
  <si>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</si>
  <si>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</si>
  <si>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</si>
  <si>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</si>
  <si>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</si>
  <si>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</si>
  <si>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</si>
  <si>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</si>
  <si>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</si>
  <si>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</si>
  <si>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</si>
  <si>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</si>
  <si>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</si>
  <si>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</si>
  <si>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</si>
  <si>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</si>
  <si>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</si>
  <si>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</si>
  <si>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</si>
  <si>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</si>
  <si>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</si>
  <si>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</si>
  <si>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</si>
  <si>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</si>
  <si>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</si>
  <si>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</si>
  <si>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</si>
  <si>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</si>
  <si>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</si>
  <si>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</si>
  <si>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</si>
  <si>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</si>
  <si>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</si>
  <si>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</si>
  <si>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</si>
  <si>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</si>
  <si>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</si>
  <si>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</si>
  <si>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</si>
  <si>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</si>
  <si>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</si>
  <si>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</si>
  <si>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</si>
  <si>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</si>
  <si>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</si>
  <si>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</si>
  <si>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</si>
  <si>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</si>
  <si>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</si>
  <si>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</si>
  <si>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</si>
  <si>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</si>
  <si>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</si>
  <si>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</si>
  <si>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</si>
  <si>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</si>
  <si>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</si>
  <si>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</si>
  <si>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</si>
  <si>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</si>
  <si>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</si>
  <si>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</si>
  <si>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</si>
  <si>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</si>
  <si>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</si>
  <si>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</si>
  <si>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</si>
  <si>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</si>
  <si>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</si>
  <si>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</si>
  <si>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</si>
  <si>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</si>
  <si>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</si>
  <si>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</si>
  <si>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</si>
  <si>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</si>
  <si>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</si>
  <si>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</si>
  <si>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</si>
  <si>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</si>
  <si>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</si>
  <si>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</si>
  <si>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</si>
  <si>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</si>
  <si>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</si>
  <si>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</si>
  <si>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</si>
  <si>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</si>
  <si>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</si>
  <si>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</si>
  <si>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</si>
  <si>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</si>
  <si>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</si>
  <si>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</si>
  <si>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</si>
  <si>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</si>
  <si>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</si>
  <si>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</si>
  <si>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</si>
  <si>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</si>
  <si>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鹿児島県東串良町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</si>
  <si>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</si>
  <si>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</si>
  <si>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</si>
  <si>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</si>
  <si>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</si>
  <si>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</si>
  <si>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</si>
  <si>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</si>
  <si>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</si>
  <si>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</si>
  <si>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</si>
  <si>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</si>
  <si>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</si>
  <si>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</si>
  <si>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</si>
  <si>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</si>
  <si>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</si>
  <si>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</si>
  <si>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</si>
  <si>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</si>
  <si>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</si>
  <si>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</si>
  <si>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</si>
  <si>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</si>
  <si>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</si>
  <si>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</si>
  <si>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</si>
  <si>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</si>
  <si>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</si>
  <si>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</si>
  <si>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</si>
  <si>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</si>
  <si>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</si>
  <si>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</si>
  <si>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</si>
  <si>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</si>
  <si>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</si>
  <si>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</si>
  <si>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</si>
  <si>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</si>
  <si>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</si>
  <si>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</si>
  <si>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</si>
  <si>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</si>
  <si>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</si>
  <si>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</si>
  <si>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</si>
  <si>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</si>
  <si>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</si>
  <si>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</si>
  <si>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</si>
  <si>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</si>
  <si>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</si>
  <si>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</si>
  <si>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</si>
  <si>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</si>
  <si>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</si>
  <si>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</si>
  <si>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</si>
  <si>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</si>
  <si>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</si>
  <si>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</si>
  <si>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</si>
  <si>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</si>
  <si>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</si>
  <si>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</si>
  <si>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</si>
  <si>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</si>
  <si>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</si>
  <si>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</si>
  <si>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</si>
  <si>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</si>
  <si>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</si>
  <si>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</si>
  <si>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</si>
  <si>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</si>
  <si>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</si>
  <si>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</si>
  <si>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</si>
  <si>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</si>
  <si>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</si>
  <si>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</si>
  <si>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</si>
  <si>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</si>
  <si>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</si>
  <si>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</si>
  <si>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</si>
  <si>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</si>
  <si>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</si>
  <si>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</si>
  <si>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</si>
  <si>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</si>
  <si>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</si>
  <si>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</si>
  <si>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</si>
  <si>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</si>
  <si>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</si>
  <si>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</si>
  <si>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</si>
  <si>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</si>
  <si>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</si>
  <si>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</si>
  <si>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</si>
  <si>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</si>
  <si>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</si>
  <si>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</si>
  <si>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</si>
  <si>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</si>
  <si>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</si>
  <si>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</si>
  <si>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</si>
  <si>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</si>
  <si>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</si>
  <si>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</si>
  <si>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</si>
  <si>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</si>
  <si>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</si>
  <si>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</si>
  <si>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</si>
  <si>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</si>
  <si>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</si>
  <si>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</si>
  <si>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</si>
  <si>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</si>
  <si>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</si>
  <si>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</si>
  <si>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</si>
  <si>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</si>
  <si>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</si>
  <si>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</si>
  <si>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</si>
  <si>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</si>
  <si>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</si>
  <si>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</si>
  <si>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</si>
  <si>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</si>
  <si>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</si>
  <si>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</si>
  <si>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</si>
  <si>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</si>
  <si>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</si>
  <si>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</si>
  <si>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</si>
  <si>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</si>
  <si>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</si>
  <si>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</si>
  <si>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</si>
  <si>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</si>
  <si>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</si>
  <si>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</si>
  <si>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</si>
  <si>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</si>
  <si>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</si>
  <si>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</si>
  <si>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</si>
  <si>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</si>
  <si>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</si>
  <si>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</si>
  <si>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</si>
  <si>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</si>
  <si>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</si>
  <si>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</si>
  <si>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</si>
  <si>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</si>
  <si>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</si>
  <si>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</si>
  <si>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</si>
  <si>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</si>
  <si>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</si>
  <si>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</si>
  <si>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</si>
  <si>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</si>
  <si>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</si>
  <si>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</si>
  <si>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</si>
  <si>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10.74</t>
  </si>
  <si>
    <t>▲ 0.34</t>
  </si>
  <si>
    <t>東串良町水道事業</t>
  </si>
  <si>
    <t>一般会計</t>
  </si>
  <si>
    <t>東串良町国民健康保険特別会計</t>
  </si>
  <si>
    <t>東串良町介護保険特別会計（保険事業勘定）</t>
  </si>
  <si>
    <t>東串良町介護保険特別会計（サービス事業勘定）</t>
  </si>
  <si>
    <t>東串良町後期高齢者医療特別会計</t>
  </si>
  <si>
    <t>その他会計（赤字）</t>
  </si>
  <si>
    <t>その他会計（黒字）</t>
  </si>
  <si>
    <t>R01</t>
    <phoneticPr fontId="5"/>
  </si>
  <si>
    <t>R02</t>
    <phoneticPr fontId="5"/>
  </si>
  <si>
    <t>R03</t>
    <phoneticPr fontId="5"/>
  </si>
  <si>
    <t>R04</t>
    <phoneticPr fontId="5"/>
  </si>
  <si>
    <t>R05</t>
    <phoneticPr fontId="5"/>
  </si>
  <si>
    <t>大隅肝属広域事務組合</t>
    <rPh sb="0" eb="4">
      <t>オオスミキモツキ</t>
    </rPh>
    <rPh sb="4" eb="10">
      <t>コウイキジムクミアイ</t>
    </rPh>
    <phoneticPr fontId="2"/>
  </si>
  <si>
    <t>大隅肝属地区消防組合</t>
    <rPh sb="0" eb="6">
      <t>オオスミキモツキチク</t>
    </rPh>
    <rPh sb="6" eb="10">
      <t>ショウボウクミアイ</t>
    </rPh>
    <phoneticPr fontId="2"/>
  </si>
  <si>
    <t>鹿児島県市町村総合事務組合</t>
    <rPh sb="0" eb="4">
      <t>カゴシマケン</t>
    </rPh>
    <rPh sb="4" eb="13">
      <t>シチョウソンソウゴウジムクミアイ</t>
    </rPh>
    <phoneticPr fontId="2"/>
  </si>
  <si>
    <t>鹿児島県後期高齢者医療広域連合（一般会計）</t>
    <rPh sb="0" eb="4">
      <t>カゴシマケン</t>
    </rPh>
    <rPh sb="4" eb="9">
      <t>コウキコウレイシャ</t>
    </rPh>
    <rPh sb="9" eb="13">
      <t>イリョウコウイキ</t>
    </rPh>
    <rPh sb="13" eb="15">
      <t>レンゴウ</t>
    </rPh>
    <rPh sb="16" eb="20">
      <t>イッパンカイケイ</t>
    </rPh>
    <phoneticPr fontId="2"/>
  </si>
  <si>
    <t>鹿児島県後期高齢者医療広域連合（特別会計）</t>
    <rPh sb="16" eb="18">
      <t>トクベツ</t>
    </rPh>
    <phoneticPr fontId="2"/>
  </si>
  <si>
    <t>東串良町ふるさと応援基金</t>
    <rPh sb="0" eb="4">
      <t>ヒガシクシラチョウ</t>
    </rPh>
    <rPh sb="8" eb="12">
      <t>オウエンキキン</t>
    </rPh>
    <phoneticPr fontId="5"/>
  </si>
  <si>
    <t>東串良町公共施設等整備基金</t>
  </si>
  <si>
    <t>東串良町農地利用集積促進基金</t>
    <rPh sb="0" eb="3">
      <t>ヒガシクシラ</t>
    </rPh>
    <rPh sb="3" eb="4">
      <t>チョウ</t>
    </rPh>
    <rPh sb="4" eb="6">
      <t>ノウチ</t>
    </rPh>
    <rPh sb="6" eb="8">
      <t>リヨウ</t>
    </rPh>
    <rPh sb="8" eb="10">
      <t>シュウセキ</t>
    </rPh>
    <rPh sb="10" eb="12">
      <t>ソクシン</t>
    </rPh>
    <rPh sb="12" eb="14">
      <t>キキン</t>
    </rPh>
    <phoneticPr fontId="2"/>
  </si>
  <si>
    <t>東串良企業版ふるさと応援基金</t>
    <rPh sb="0" eb="3">
      <t>ヒガシクシラ</t>
    </rPh>
    <rPh sb="3" eb="6">
      <t>キギョウバン</t>
    </rPh>
    <rPh sb="10" eb="14">
      <t>オウエンキキン</t>
    </rPh>
    <phoneticPr fontId="2"/>
  </si>
  <si>
    <t>みずほ銀行有価証券配当積立金</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</si>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</sst>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C61C-4B8B-A294-5E36387534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169646</c:v>
                </c:pt>
                <c:pt idx="1">
                  <c:v>156025</c:v>
                </c:pt>
                <c:pt idx="2">
                  <c:v>136836</c:v>
                </c:pt>
                <c:pt idx="3">
                  <c:v>121941</c:v>
                </c:pt>
                <c:pt idx="4">
                  <c:v>191806</c:v>
                </c:pt>
              </c:numCache>
            </c:numRef>
          </c:val>
          <c:smooth val="0"/>
          <c:extLst>
            <c:ext xmlns:c16="http://schemas.microsoft.com/office/drawing/2014/chart" uri="{C3380CC4-5D6E-409C-BE32-E72D297353CC}">
              <c16:uniqueId val="{00000001-C61C-4B8B-A294-5E36387534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7.87</c:v>
                </c:pt>
                <c:pt idx="1">
                  <c:v>8.17</c:v>
                </c:pt>
                <c:pt idx="2">
                  <c:v>9.5399999999999991</c:v>
                </c:pt>
                <c:pt idx="3">
                  <c:v>6.01</c:v>
                </c:pt>
                <c:pt idx="4">
                  <c:v>5.29</c:v>
                </c:pt>
              </c:numCache>
            </c:numRef>
          </c:val>
          <c:extLst>
            <c:ext xmlns:c16="http://schemas.microsoft.com/office/drawing/2014/chart" uri="{C3380CC4-5D6E-409C-BE32-E72D297353CC}">
              <c16:uniqueId val="{00000000-546F-4570-92FE-6C606AD86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63.72</c:v>
                </c:pt>
                <c:pt idx="1">
                  <c:v>64.02</c:v>
                </c:pt>
                <c:pt idx="2">
                  <c:v>63.32</c:v>
                </c:pt>
                <c:pt idx="3">
                  <c:v>56.72</c:v>
                </c:pt>
                <c:pt idx="4">
                  <c:v>54.59</c:v>
                </c:pt>
              </c:numCache>
            </c:numRef>
          </c:val>
          <c:extLst>
            <c:ext xmlns:c16="http://schemas.microsoft.com/office/drawing/2014/chart" uri="{C3380CC4-5D6E-409C-BE32-E72D297353CC}">
              <c16:uniqueId val="{00000001-546F-4570-92FE-6C606AD863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1.84</c:v>
                </c:pt>
                <c:pt idx="1">
                  <c:v>4.47</c:v>
                </c:pt>
                <c:pt idx="2">
                  <c:v>5.77</c:v>
                </c:pt>
                <c:pt idx="3">
                  <c:v>-10.74</c:v>
                </c:pt>
                <c:pt idx="4">
                  <c:v>-0.34</c:v>
                </c:pt>
              </c:numCache>
            </c:numRef>
          </c:val>
          <c:smooth val="0"/>
          <c:extLst>
            <c:ext xmlns:c16="http://schemas.microsoft.com/office/drawing/2014/chart" uri="{C3380CC4-5D6E-409C-BE32-E72D297353CC}">
              <c16:uniqueId val="{00000002-546F-4570-92FE-6C606AD863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2F-4C49-AE12-7DE213F11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2F-4C49-AE12-7DE213F11C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2F-4C49-AE12-7DE213F11C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2F-4C49-AE12-7DE213F11C0E}"/>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9B2F-4C49-AE12-7DE213F11C0E}"/>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0.03</c:v>
                </c:pt>
                <c:pt idx="4">
                  <c:v>#N/A</c:v>
                </c:pt>
                <c:pt idx="5">
                  <c:v>7.0000000000000007E-2</c:v>
                </c:pt>
                <c:pt idx="6">
                  <c:v>#N/A</c:v>
                </c:pt>
                <c:pt idx="7">
                  <c:v>0.11</c:v>
                </c:pt>
                <c:pt idx="8">
                  <c:v>#N/A</c:v>
                </c:pt>
                <c:pt idx="9">
                  <c:v>0.08</c:v>
                </c:pt>
              </c:numCache>
            </c:numRef>
          </c:val>
          <c:extLst>
            <c:ext xmlns:c16="http://schemas.microsoft.com/office/drawing/2014/chart" uri="{C3380CC4-5D6E-409C-BE32-E72D297353CC}">
              <c16:uniqueId val="{00000005-9B2F-4C49-AE12-7DE213F11C0E}"/>
            </c:ext>
          </c:extLst>
        </c:ser>
        <c:ser>
          <c:idx val="6"/>
          <c:order val="6"/>
          <c:tx>
            <c:strRef>
              <c:f>データシート!$A$33</c:f>
              <c:strCache>
                <c:ptCount val="1"/>
                <c:pt idx="0">
                  <c:v>東串良町介護保険特別会計（保険事業勘定）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2.59</c:v>
                </c:pt>
                <c:pt idx="2">
                  <c:v>#N/A</c:v>
                </c:pt>
                <c:pt idx="3">
                  <c:v>2.92</c:v>
                </c:pt>
                <c:pt idx="4">
                  <c:v>#N/A</c:v>
                </c:pt>
                <c:pt idx="5">
                  <c:v>2.83</c:v>
                </c:pt>
                <c:pt idx="6">
                  <c:v>#N/A</c:v>
                </c:pt>
                <c:pt idx="7">
                  <c:v>1.75</c:v>
                </c:pt>
                <c:pt idx="8">
                  <c:v>#N/A</c:v>
                </c:pt>
                <c:pt idx="9">
                  <c:v>1.52</c:v>
                </c:pt>
              </c:numCache>
            </c:numRef>
          </c:val>
          <c:extLst>
            <c:ext xmlns:c16="http://schemas.microsoft.com/office/drawing/2014/chart" uri="{C3380CC4-5D6E-409C-BE32-E72D297353CC}">
              <c16:uniqueId val="{00000006-9B2F-4C49-AE12-7DE213F11C0E}"/>
            </c:ext>
          </c:extLst>
        </c:ser>
        <c:ser>
          <c:idx val="7"/>
          <c:order val="7"/>
          <c:tx>
            <c:strRef>
              <c:f>データシート!$A$34</c:f>
              <c:strCache>
                <c:ptCount val="1"/>
                <c:pt idx="0">
                  <c:v>東串良町国民健康保険特別会計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0.84</c:v>
                </c:pt>
                <c:pt idx="2">
                  <c:v>#N/A</c:v>
                </c:pt>
                <c:pt idx="3">
                  <c:v>1.86</c:v>
                </c:pt>
                <c:pt idx="4">
                  <c:v>#N/A</c:v>
                </c:pt>
                <c:pt idx="5">
                  <c:v>3.66</c:v>
                </c:pt>
                <c:pt idx="6">
                  <c:v>#N/A</c:v>
                </c:pt>
                <c:pt idx="7">
                  <c:v>1.52</c:v>
                </c:pt>
                <c:pt idx="8">
                  <c:v>#N/A</c:v>
                </c:pt>
                <c:pt idx="9">
                  <c:v>2.39</c:v>
                </c:pt>
              </c:numCache>
            </c:numRef>
          </c:val>
          <c:extLst>
            <c:ext xmlns:c16="http://schemas.microsoft.com/office/drawing/2014/chart" uri="{C3380CC4-5D6E-409C-BE32-E72D297353CC}">
              <c16:uniqueId val="{00000007-9B2F-4C49-AE12-7DE213F11C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7.87</c:v>
                </c:pt>
                <c:pt idx="2">
                  <c:v>#N/A</c:v>
                </c:pt>
                <c:pt idx="3">
                  <c:v>8.16</c:v>
                </c:pt>
                <c:pt idx="4">
                  <c:v>#N/A</c:v>
                </c:pt>
                <c:pt idx="5">
                  <c:v>9.5399999999999991</c:v>
                </c:pt>
                <c:pt idx="6">
                  <c:v>#N/A</c:v>
                </c:pt>
                <c:pt idx="7">
                  <c:v>6</c:v>
                </c:pt>
                <c:pt idx="8">
                  <c:v>#N/A</c:v>
                </c:pt>
                <c:pt idx="9">
                  <c:v>5.29</c:v>
                </c:pt>
              </c:numCache>
            </c:numRef>
          </c:val>
          <c:extLst>
            <c:ext xmlns:c16="http://schemas.microsoft.com/office/drawing/2014/chart" uri="{C3380CC4-5D6E-409C-BE32-E72D297353CC}">
              <c16:uniqueId val="{00000008-9B2F-4C49-AE12-7DE213F11C0E}"/>
            </c:ext>
          </c:extLst>
        </c:ser>
        <c:ser>
          <c:idx val="9"/>
          <c:order val="9"/>
          <c:tx>
            <c:strRef>
              <c:f>データシート!$A$36</c:f>
              <c:strCache>
                <c:ptCount val="1"/>
                <c:pt idx="0">
                  <c:v>東串良町水道事業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9.7799999999999994</c:v>
                </c:pt>
                <c:pt idx="4">
                  <c:v>#N/A</c:v>
                </c:pt>
                <c:pt idx="5">
                  <c:v>8.73</c:v>
                </c:pt>
                <c:pt idx="6">
                  <c:v>#N/A</c:v>
                </c:pt>
                <c:pt idx="7">
                  <c:v>6.55</c:v>
                </c:pt>
                <c:pt idx="8">
                  <c:v>#N/A</c:v>
                </c:pt>
                <c:pt idx="9">
                  <c:v>6.47</c:v>
                </c:pt>
              </c:numCache>
            </c:numRef>
          </c:val>
          <c:extLst>
            <c:ext xmlns:c16="http://schemas.microsoft.com/office/drawing/2014/chart" uri="{C3380CC4-5D6E-409C-BE32-E72D297353CC}">
              <c16:uniqueId val="{00000009-9B2F-4C49-AE12-7DE213F11C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412</c:v>
                </c:pt>
                <c:pt idx="5">
                  <c:v>413</c:v>
                </c:pt>
                <c:pt idx="8">
                  <c:v>432</c:v>
                </c:pt>
                <c:pt idx="11">
                  <c:v>448</c:v>
                </c:pt>
                <c:pt idx="14">
                  <c:v>495</c:v>
                </c:pt>
              </c:numCache>
            </c:numRef>
          </c:val>
          <c:extLst>
            <c:ext xmlns:c16="http://schemas.microsoft.com/office/drawing/2014/chart" uri="{C3380CC4-5D6E-409C-BE32-E72D297353CC}">
              <c16:uniqueId val="{00000000-8A83-46E9-B6C1-EDC959280F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83-46E9-B6C1-EDC959280F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83-46E9-B6C1-EDC959280F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44</c:v>
                </c:pt>
                <c:pt idx="3">
                  <c:v>45</c:v>
                </c:pt>
                <c:pt idx="6">
                  <c:v>42</c:v>
                </c:pt>
                <c:pt idx="9">
                  <c:v>39</c:v>
                </c:pt>
                <c:pt idx="12">
                  <c:v>20</c:v>
                </c:pt>
              </c:numCache>
            </c:numRef>
          </c:val>
          <c:extLst>
            <c:ext xmlns:c16="http://schemas.microsoft.com/office/drawing/2014/chart" uri="{C3380CC4-5D6E-409C-BE32-E72D297353CC}">
              <c16:uniqueId val="{00000003-8A83-46E9-B6C1-EDC959280F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c:v>
                </c:pt>
                <c:pt idx="3">
                  <c:v>13</c:v>
                </c:pt>
                <c:pt idx="6">
                  <c:v>18</c:v>
                </c:pt>
                <c:pt idx="9">
                  <c:v>19</c:v>
                </c:pt>
                <c:pt idx="12">
                  <c:v>20</c:v>
                </c:pt>
              </c:numCache>
            </c:numRef>
          </c:val>
          <c:extLst>
            <c:ext xmlns:c16="http://schemas.microsoft.com/office/drawing/2014/chart" uri="{C3380CC4-5D6E-409C-BE32-E72D297353CC}">
              <c16:uniqueId val="{00000004-8A83-46E9-B6C1-EDC959280F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3-46E9-B6C1-EDC959280F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83-46E9-B6C1-EDC959280F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529</c:v>
                </c:pt>
                <c:pt idx="3">
                  <c:v>547</c:v>
                </c:pt>
                <c:pt idx="6">
                  <c:v>573</c:v>
                </c:pt>
                <c:pt idx="9">
                  <c:v>604</c:v>
                </c:pt>
                <c:pt idx="12">
                  <c:v>670</c:v>
                </c:pt>
              </c:numCache>
            </c:numRef>
          </c:val>
          <c:extLst>
            <c:ext xmlns:c16="http://schemas.microsoft.com/office/drawing/2014/chart" uri="{C3380CC4-5D6E-409C-BE32-E72D297353CC}">
              <c16:uniqueId val="{00000007-8A83-46E9-B6C1-EDC959280F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179</c:v>
                </c:pt>
                <c:pt idx="2">
                  <c:v>#N/A</c:v>
                </c:pt>
                <c:pt idx="3">
                  <c:v>#N/A</c:v>
                </c:pt>
                <c:pt idx="4">
                  <c:v>192</c:v>
                </c:pt>
                <c:pt idx="5">
                  <c:v>#N/A</c:v>
                </c:pt>
                <c:pt idx="6">
                  <c:v>#N/A</c:v>
                </c:pt>
                <c:pt idx="7">
                  <c:v>201</c:v>
                </c:pt>
                <c:pt idx="8">
                  <c:v>#N/A</c:v>
                </c:pt>
                <c:pt idx="9">
                  <c:v>#N/A</c:v>
                </c:pt>
                <c:pt idx="10">
                  <c:v>214</c:v>
                </c:pt>
                <c:pt idx="11">
                  <c:v>#N/A</c:v>
                </c:pt>
                <c:pt idx="12">
                  <c:v>#N/A</c:v>
                </c:pt>
                <c:pt idx="13">
                  <c:v>215</c:v>
                </c:pt>
                <c:pt idx="14">
                  <c:v>#N/A</c:v>
                </c:pt>
              </c:numCache>
            </c:numRef>
          </c:val>
          <c:smooth val="0"/>
          <c:extLst>
            <c:ext xmlns:c16="http://schemas.microsoft.com/office/drawing/2014/chart" uri="{C3380CC4-5D6E-409C-BE32-E72D297353CC}">
              <c16:uniqueId val="{00000008-8A83-46E9-B6C1-EDC959280F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4711</c:v>
                </c:pt>
                <c:pt idx="5">
                  <c:v>4448</c:v>
                </c:pt>
                <c:pt idx="8">
                  <c:v>4786</c:v>
                </c:pt>
                <c:pt idx="11">
                  <c:v>4675</c:v>
                </c:pt>
                <c:pt idx="14">
                  <c:v>4834</c:v>
                </c:pt>
              </c:numCache>
            </c:numRef>
          </c:val>
          <c:extLst>
            <c:ext xmlns:c16="http://schemas.microsoft.com/office/drawing/2014/chart" uri="{C3380CC4-5D6E-409C-BE32-E72D297353CC}">
              <c16:uniqueId val="{00000000-A6E6-489A-A626-5447DE73D4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c:v>
                </c:pt>
                <c:pt idx="5">
                  <c:v>53</c:v>
                </c:pt>
                <c:pt idx="8">
                  <c:v>39</c:v>
                </c:pt>
                <c:pt idx="11">
                  <c:v>26</c:v>
                </c:pt>
                <c:pt idx="14">
                  <c:v>16</c:v>
                </c:pt>
              </c:numCache>
            </c:numRef>
          </c:val>
          <c:extLst>
            <c:ext xmlns:c16="http://schemas.microsoft.com/office/drawing/2014/chart" uri="{C3380CC4-5D6E-409C-BE32-E72D297353CC}">
              <c16:uniqueId val="{00000001-A6E6-489A-A626-5447DE73D4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2738</c:v>
                </c:pt>
                <c:pt idx="5">
                  <c:v>3101</c:v>
                </c:pt>
                <c:pt idx="8">
                  <c:v>3887</c:v>
                </c:pt>
                <c:pt idx="11">
                  <c:v>4864</c:v>
                </c:pt>
                <c:pt idx="14">
                  <c:v>5253</c:v>
                </c:pt>
              </c:numCache>
            </c:numRef>
          </c:val>
          <c:extLst>
            <c:ext xmlns:c16="http://schemas.microsoft.com/office/drawing/2014/chart" uri="{C3380CC4-5D6E-409C-BE32-E72D297353CC}">
              <c16:uniqueId val="{00000002-A6E6-489A-A626-5447DE73D4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E6-489A-A626-5447DE73D4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E6-489A-A626-5447DE73D4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E6-489A-A626-5447DE73D4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384</c:v>
                </c:pt>
                <c:pt idx="3">
                  <c:v>300</c:v>
                </c:pt>
                <c:pt idx="6">
                  <c:v>199</c:v>
                </c:pt>
                <c:pt idx="9">
                  <c:v>108</c:v>
                </c:pt>
                <c:pt idx="12">
                  <c:v>161</c:v>
                </c:pt>
              </c:numCache>
            </c:numRef>
          </c:val>
          <c:extLst>
            <c:ext xmlns:c16="http://schemas.microsoft.com/office/drawing/2014/chart" uri="{C3380CC4-5D6E-409C-BE32-E72D297353CC}">
              <c16:uniqueId val="{00000006-A6E6-489A-A626-5447DE73D4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160</c:v>
                </c:pt>
                <c:pt idx="3">
                  <c:v>114</c:v>
                </c:pt>
                <c:pt idx="6">
                  <c:v>68</c:v>
                </c:pt>
                <c:pt idx="9">
                  <c:v>40</c:v>
                </c:pt>
                <c:pt idx="12">
                  <c:v>25</c:v>
                </c:pt>
              </c:numCache>
            </c:numRef>
          </c:val>
          <c:extLst>
            <c:ext xmlns:c16="http://schemas.microsoft.com/office/drawing/2014/chart" uri="{C3380CC4-5D6E-409C-BE32-E72D297353CC}">
              <c16:uniqueId val="{00000007-A6E6-489A-A626-5447DE73D4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344</c:v>
                </c:pt>
                <c:pt idx="3">
                  <c:v>271</c:v>
                </c:pt>
                <c:pt idx="6">
                  <c:v>252</c:v>
                </c:pt>
                <c:pt idx="9">
                  <c:v>235</c:v>
                </c:pt>
                <c:pt idx="12">
                  <c:v>217</c:v>
                </c:pt>
              </c:numCache>
            </c:numRef>
          </c:val>
          <c:extLst>
            <c:ext xmlns:c16="http://schemas.microsoft.com/office/drawing/2014/chart" uri="{C3380CC4-5D6E-409C-BE32-E72D297353CC}">
              <c16:uniqueId val="{00000008-A6E6-489A-A626-5447DE73D4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545</c:v>
                </c:pt>
                <c:pt idx="3">
                  <c:v>425</c:v>
                </c:pt>
                <c:pt idx="6">
                  <c:v>325</c:v>
                </c:pt>
                <c:pt idx="9">
                  <c:v>202</c:v>
                </c:pt>
                <c:pt idx="12">
                  <c:v>396</c:v>
                </c:pt>
              </c:numCache>
            </c:numRef>
          </c:val>
          <c:extLst>
            <c:ext xmlns:c16="http://schemas.microsoft.com/office/drawing/2014/chart" uri="{C3380CC4-5D6E-409C-BE32-E72D297353CC}">
              <c16:uniqueId val="{00000009-A6E6-489A-A626-5447DE73D4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5721</c:v>
                </c:pt>
                <c:pt idx="3">
                  <c:v>5763</c:v>
                </c:pt>
                <c:pt idx="6">
                  <c:v>5818</c:v>
                </c:pt>
                <c:pt idx="9">
                  <c:v>5718</c:v>
                </c:pt>
                <c:pt idx="12">
                  <c:v>5815</c:v>
                </c:pt>
              </c:numCache>
            </c:numRef>
          </c:val>
          <c:extLst>
            <c:ext xmlns:c16="http://schemas.microsoft.com/office/drawing/2014/chart" uri="{C3380CC4-5D6E-409C-BE32-E72D297353CC}">
              <c16:uniqueId val="{0000000A-A6E6-489A-A626-5447DE73D4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E6-489A-A626-5447DE73D4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1951</c:v>
                </c:pt>
                <c:pt idx="1">
                  <c:v>1733</c:v>
                </c:pt>
                <c:pt idx="2">
                  <c:v>1737</c:v>
                </c:pt>
              </c:numCache>
            </c:numRef>
          </c:val>
          <c:extLst>
            <c:ext xmlns:c16="http://schemas.microsoft.com/office/drawing/2014/chart" uri="{C3380CC4-5D6E-409C-BE32-E72D297353CC}">
              <c16:uniqueId val="{00000000-3DE6-4BF5-B415-C294598711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339</c:v>
                </c:pt>
                <c:pt idx="1">
                  <c:v>339</c:v>
                </c:pt>
                <c:pt idx="2">
                  <c:v>354</c:v>
                </c:pt>
              </c:numCache>
            </c:numRef>
          </c:val>
          <c:extLst>
            <c:ext xmlns:c16="http://schemas.microsoft.com/office/drawing/2014/chart" uri="{C3380CC4-5D6E-409C-BE32-E72D297353CC}">
              <c16:uniqueId val="{00000001-3DE6-4BF5-B415-C294598711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1442</c:v>
                </c:pt>
                <c:pt idx="1">
                  <c:v>2636</c:v>
                </c:pt>
                <c:pt idx="2">
                  <c:v>3006</c:v>
                </c:pt>
              </c:numCache>
            </c:numRef>
          </c:val>
          <c:extLst>
            <c:ext xmlns:c16="http://schemas.microsoft.com/office/drawing/2014/chart" uri="{C3380CC4-5D6E-409C-BE32-E72D297353CC}">
              <c16:uniqueId val="{00000002-3DE6-4BF5-B415-C294598711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元利償還金は前年度より</a:t>
          </a:r>
          <a:r>
            <a:rPr kumimoji="1" lang="en-US" altLang="ja-JP" sz="1100" b="0" i="0" baseline="0">
              <a:solidFill>
                <a:schemeClr val="dk1"/>
              </a:solidFill>
              <a:effectLst/>
              <a:latin typeface="+mn-lt"/>
              <a:ea typeface="+mn-ea"/>
              <a:cs typeface="+mn-cs"/>
            </a:rPr>
            <a:t>66</a:t>
          </a:r>
          <a:r>
            <a:rPr kumimoji="1" lang="ja-JP" altLang="ja-JP" sz="1100" b="0" i="0" baseline="0">
              <a:solidFill>
                <a:schemeClr val="dk1"/>
              </a:solidFill>
              <a:effectLst/>
              <a:latin typeface="+mn-lt"/>
              <a:ea typeface="+mn-ea"/>
              <a:cs typeface="+mn-cs"/>
            </a:rPr>
            <a:t>百万円増加している。要因として、観光地整備や老朽化した施設整備等に過疎対策事業債等を発行したことによるものである。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実質公債費比率は前年度より</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百万円増加している。要因として、元利償還金（主に過疎対策事業債）と災害復旧費等に係る基準財政需要額の増加によるものである。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将来負担率の分子については、前年度と同様マイナスとなっており、前年度に比べ大きく減少している。（</a:t>
          </a:r>
          <a:r>
            <a:rPr kumimoji="1" lang="en-US" altLang="ja-JP" sz="1100" b="0" i="0" baseline="0">
              <a:solidFill>
                <a:schemeClr val="dk1"/>
              </a:solidFill>
              <a:effectLst/>
              <a:latin typeface="+mn-lt"/>
              <a:ea typeface="+mn-ea"/>
              <a:cs typeface="+mn-cs"/>
            </a:rPr>
            <a:t>226</a:t>
          </a:r>
          <a:r>
            <a:rPr kumimoji="1" lang="ja-JP" altLang="ja-JP" sz="1100" b="0" i="0" baseline="0">
              <a:solidFill>
                <a:schemeClr val="dk1"/>
              </a:solidFill>
              <a:effectLst/>
              <a:latin typeface="+mn-lt"/>
              <a:ea typeface="+mn-ea"/>
              <a:cs typeface="+mn-cs"/>
            </a:rPr>
            <a:t>百万円の改善）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要因は、充当可能財源等が増加したことによる。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将来負担額は、地方債の現在高</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債務負担行為に基づく支出予定額、退職手当負担見込額が前年度より増加したものの、公営企業債等繰入見込額、組合等負担等見込額が前年度より減少した。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また、充当可能財源等は、主にふるさと応援基金等が増加した。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今後も、老朽化の進む公共施設への支出が見込まれることから、地方債残高の推移に留意し、費用対効果を考慮した事業の選択と有利な地方債の発行に努め、将来負担比率の抑制を図る。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・国有資産等所在市町村交付金が毎年減額されており、将来における一般財源確保を目的として、例年、剰余金処分のため「財政調整基金」に積立を行っている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、「財政調整基金」の残高が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。また、将来的に、施設整備・更新事業を実施するための基金を確保するため、公共施設等整備基金へ積み立てたことで基金全体としては、</a:t>
          </a:r>
          <a:r>
            <a:rPr kumimoji="1" lang="en-US" altLang="ja-JP" sz="1100" b="0" i="0" baseline="0">
              <a:solidFill>
                <a:schemeClr val="dk1"/>
              </a:solidFill>
              <a:effectLst/>
              <a:latin typeface="+mn-lt"/>
              <a:ea typeface="+mn-ea"/>
              <a:cs typeface="+mn-cs"/>
            </a:rPr>
            <a:t>389</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・今後も厳しい財政状況が続くため、将来における一般財源確保を目的とし、各基金へ着実に積み立てを行い、適正な基金管理に努める。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・公共施設の老朽化が進んでいるため、将来の施設更新を目的として、主に「東串良町公共施設等整備基金」への積立てを行っていく。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活動等に努め、納税者の増加によって</a:t>
          </a:r>
          <a:r>
            <a:rPr kumimoji="1" lang="en-US" altLang="ja-JP" sz="1100" b="0" i="0" baseline="0">
              <a:solidFill>
                <a:schemeClr val="dk1"/>
              </a:solidFill>
              <a:effectLst/>
              <a:latin typeface="+mn-lt"/>
              <a:ea typeface="+mn-ea"/>
              <a:cs typeface="+mn-cs"/>
            </a:rPr>
            <a:t>277</a:t>
          </a:r>
          <a:r>
            <a:rPr kumimoji="1" lang="ja-JP" altLang="ja-JP"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・東串良町公共施設等整備基金：将来の公共施設整備のために令和４年度より積立てを開始したため、</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百万円の増加。。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・公共施設の老朽化に伴い、将来の施設更新を目的として、今後も「公共施設等整備基金」への積み立てを継続していく。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・令和３年度までは地方財政法第７条に基づき、剰余金のうち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を積み立てていたが、令和４年度からは「その他特定目的基金」へ積立てを実施しているため、約</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・国有資産等所在市町村交付金が、償却資産の減少に伴い毎年大幅に減額されているため、将来における財源確保を目的として積立てを行ってきたが、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標準財政規模に対する割合を踏まえ、今後も主に「その他特定目的基金」へ積立てを行っていく。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・今後の金利変動等の公債費の償還リスクや地方債の償還計画を踏まえ、必要に応じて計画的に積み立てを行っていく。</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定員管理・給与の適正化、事業の厳選等による歳出の抑制・見直しを実施するとともに、町税等の収納率向上を図り、歳入の確保に努める。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2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48982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経常支出となる</a:t>
          </a:r>
          <a:r>
            <a:rPr kumimoji="1" lang="ja-JP" altLang="ja-JP" sz="1100" b="0" i="0" baseline="0">
              <a:solidFill>
                <a:schemeClr val="dk1"/>
              </a:solidFill>
              <a:effectLst/>
              <a:latin typeface="+mn-lt"/>
              <a:ea typeface="+mn-ea"/>
              <a:cs typeface="+mn-cs"/>
            </a:rPr>
            <a:t>人件費、扶助費、公債費等に充当した一般財源が増加しているものの、</a:t>
          </a:r>
          <a:r>
            <a:rPr kumimoji="1" lang="ja-JP" altLang="en-US" sz="1100" b="0" i="0" baseline="0">
              <a:solidFill>
                <a:schemeClr val="dk1"/>
              </a:solidFill>
              <a:effectLst/>
              <a:latin typeface="+mn-lt"/>
              <a:ea typeface="+mn-ea"/>
              <a:cs typeface="+mn-cs"/>
            </a:rPr>
            <a:t>経常収入となる</a:t>
          </a:r>
          <a:r>
            <a:rPr kumimoji="1" lang="ja-JP" altLang="ja-JP" sz="1100" b="0" i="0" baseline="0">
              <a:solidFill>
                <a:schemeClr val="dk1"/>
              </a:solidFill>
              <a:effectLst/>
              <a:latin typeface="+mn-lt"/>
              <a:ea typeface="+mn-ea"/>
              <a:cs typeface="+mn-cs"/>
            </a:rPr>
            <a:t>普通交付税等</a:t>
          </a:r>
          <a:r>
            <a:rPr kumimoji="1" lang="ja-JP" altLang="en-US" sz="1100" b="0" i="0" baseline="0">
              <a:solidFill>
                <a:schemeClr val="dk1"/>
              </a:solidFill>
              <a:effectLst/>
              <a:latin typeface="+mn-lt"/>
              <a:ea typeface="+mn-ea"/>
              <a:cs typeface="+mn-cs"/>
            </a:rPr>
            <a:t>も増加</a:t>
          </a:r>
          <a:r>
            <a:rPr kumimoji="1" lang="ja-JP" altLang="ja-JP" sz="1100" b="0" i="0" baseline="0">
              <a:solidFill>
                <a:schemeClr val="dk1"/>
              </a:solidFill>
              <a:effectLst/>
              <a:latin typeface="+mn-lt"/>
              <a:ea typeface="+mn-ea"/>
              <a:cs typeface="+mn-cs"/>
            </a:rPr>
            <a:t>しているため、経常収支比率は</a:t>
          </a:r>
          <a:r>
            <a:rPr kumimoji="1" lang="ja-JP" altLang="en-US" sz="1100" b="0" i="0" baseline="0">
              <a:solidFill>
                <a:schemeClr val="dk1"/>
              </a:solidFill>
              <a:effectLst/>
              <a:latin typeface="+mn-lt"/>
              <a:ea typeface="+mn-ea"/>
              <a:cs typeface="+mn-cs"/>
            </a:rPr>
            <a:t>昨年度と同値であった。</a:t>
          </a:r>
          <a:r>
            <a:rPr kumimoji="1" lang="ja-JP" altLang="ja-JP" sz="1100" b="0" i="0" baseline="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類似団体内平均値を上回っているため、各種歳入の確保、事務経費の見直しを行い、経常経費の削減に努める。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64</xdr:row>
      <xdr:rowOff>24892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9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24892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24892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976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人口１人当たりの決算額は増加傾向にあるものの、類似団体内平均値を下回っている。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今後もさらなる行財政改革の推進を図り、定員管理・給与の適正化による人件費及び物件費の歳出抑制に努める。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121938</xdr:rowOff>
    </xdr:from>
    <xdr:to>
      <xdr:col>23</xdr:col>
      <xdr:colOff>133350</xdr:colOff>
      <xdr:row>81</xdr:row>
      <xdr:rowOff>122704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09388"/>
          <a:ext cx="8382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27436</xdr:rowOff>
    </xdr:from>
    <xdr:to>
      <xdr:col>19</xdr:col>
      <xdr:colOff>133350</xdr:colOff>
      <xdr:row>81</xdr:row>
      <xdr:rowOff>121938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14886"/>
          <a:ext cx="889000" cy="9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146255</xdr:rowOff>
    </xdr:from>
    <xdr:to>
      <xdr:col>15</xdr:col>
      <xdr:colOff>82550</xdr:colOff>
      <xdr:row>81</xdr:row>
      <xdr:rowOff>27436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2255"/>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21206</xdr:rowOff>
    </xdr:from>
    <xdr:to>
      <xdr:col>11</xdr:col>
      <xdr:colOff>31750</xdr:colOff>
      <xdr:row>80</xdr:row>
      <xdr:rowOff>146255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7206"/>
          <a:ext cx="889000" cy="12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71904</xdr:rowOff>
    </xdr:from>
    <xdr:to>
      <xdr:col>23</xdr:col>
      <xdr:colOff>184150</xdr:colOff>
      <xdr:row>82</xdr:row>
      <xdr:rowOff>2054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5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88431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0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71138</xdr:rowOff>
    </xdr:from>
    <xdr:to>
      <xdr:col>19</xdr:col>
      <xdr:colOff>184150</xdr:colOff>
      <xdr:row>82</xdr:row>
      <xdr:rowOff>1288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11465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2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148086</xdr:rowOff>
    </xdr:from>
    <xdr:to>
      <xdr:col>15</xdr:col>
      <xdr:colOff>133350</xdr:colOff>
      <xdr:row>81</xdr:row>
      <xdr:rowOff>78236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88413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3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95455</xdr:rowOff>
    </xdr:from>
    <xdr:to>
      <xdr:col>11</xdr:col>
      <xdr:colOff>82550</xdr:colOff>
      <xdr:row>81</xdr:row>
      <xdr:rowOff>25605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35782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141856</xdr:rowOff>
    </xdr:from>
    <xdr:to>
      <xdr:col>7</xdr:col>
      <xdr:colOff>31750</xdr:colOff>
      <xdr:row>80</xdr:row>
      <xdr:rowOff>72006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82183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ラスパイレス指数は、全国町村平均と同値であり、類似団体内平均値を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回っている。今後も人事評価制度による給与の適正化や定員管理により、適正な給与水準に努める。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050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2456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184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43866</xdr:rowOff>
    </xdr:from>
    <xdr:to>
      <xdr:col>81</xdr:col>
      <xdr:colOff>44450</xdr:colOff>
      <xdr:row>59</xdr:row>
      <xdr:rowOff>71374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59416"/>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43866</xdr:rowOff>
    </xdr:from>
    <xdr:to>
      <xdr:col>77</xdr:col>
      <xdr:colOff>44450</xdr:colOff>
      <xdr:row>59</xdr:row>
      <xdr:rowOff>63170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594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63170</xdr:rowOff>
    </xdr:from>
    <xdr:to>
      <xdr:col>72</xdr:col>
      <xdr:colOff>203200</xdr:colOff>
      <xdr:row>59</xdr:row>
      <xdr:rowOff>63653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78720"/>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63653</xdr:rowOff>
    </xdr:from>
    <xdr:to>
      <xdr:col>68</xdr:col>
      <xdr:colOff>152400</xdr:colOff>
      <xdr:row>59</xdr:row>
      <xdr:rowOff>67513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79203"/>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113301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5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164516</xdr:rowOff>
    </xdr:from>
    <xdr:to>
      <xdr:col>77</xdr:col>
      <xdr:colOff>95250</xdr:colOff>
      <xdr:row>59</xdr:row>
      <xdr:rowOff>94666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104843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12370</xdr:rowOff>
    </xdr:from>
    <xdr:to>
      <xdr:col>73</xdr:col>
      <xdr:colOff>44450</xdr:colOff>
      <xdr:row>59</xdr:row>
      <xdr:rowOff>113970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124147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12853</xdr:rowOff>
    </xdr:from>
    <xdr:to>
      <xdr:col>68</xdr:col>
      <xdr:colOff>203200</xdr:colOff>
      <xdr:row>59</xdr:row>
      <xdr:rowOff>114453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124630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9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16713</xdr:rowOff>
    </xdr:from>
    <xdr:to>
      <xdr:col>64</xdr:col>
      <xdr:colOff>152400</xdr:colOff>
      <xdr:row>59</xdr:row>
      <xdr:rowOff>118313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128490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抑制への取組により、類似団体内平均値と比較し下回っているものの、全国平均、鹿児島県平均と比べると上回っている。予算編成時、年間の借入限度額を設定して当該年度の地方債発行額を償還額以下になるようにするなど、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129540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080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121496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000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121496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000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121496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前年度同様に、０ポイントとなっている。今後も引き続き、義務的経費及び経常経費の削減を中心とする行財政改革を進め、財政の健全化に努める。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定員管理及び給与の適正化に努めているが、前年度に比べ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し、類似団体内平均値を</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8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歳出抑制の働きかけにより、類似団体内平均値を下回っており、前年度</a:t>
          </a:r>
          <a:r>
            <a:rPr kumimoji="1" lang="ja-JP" altLang="en-US" sz="1100" b="0" i="0" baseline="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ポイント減少した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14</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796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117475</xdr:rowOff>
    </xdr:from>
    <xdr:to>
      <xdr:col>78</xdr:col>
      <xdr:colOff>69850</xdr:colOff>
      <xdr:row>14</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17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44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98425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44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28575</xdr:rowOff>
    </xdr:from>
    <xdr:to>
      <xdr:col>82</xdr:col>
      <xdr:colOff>158750</xdr:colOff>
      <xdr:row>14</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を大きく上回っている状況が続いている。要因として、自立支援サービス費、児童手当、保育園施設型給付費、老人ホーム入所措置費等が挙げられる。高齢化率の上昇等により厳しい状況下にあるが、福祉サービス等の低下を招かないよう配慮しつつ、適正な事業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870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99077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127000</xdr:rowOff>
    </xdr:from>
    <xdr:to>
      <xdr:col>24</xdr:col>
      <xdr:colOff>114300</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02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60</xdr:row>
      <xdr:rowOff>132443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071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し、類似団体内平均値を下回っている。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町有施設の老朽化</a:t>
          </a:r>
          <a:r>
            <a:rPr kumimoji="1" lang="ja-JP" altLang="en-US" sz="1100" b="0" i="0" baseline="0">
              <a:solidFill>
                <a:schemeClr val="dk1"/>
              </a:solidFill>
              <a:effectLst/>
              <a:latin typeface="+mn-lt"/>
              <a:ea typeface="+mn-ea"/>
              <a:cs typeface="+mn-cs"/>
            </a:rPr>
            <a:t>は進行しているものの、</a:t>
          </a:r>
          <a:r>
            <a:rPr kumimoji="1" lang="ja-JP" altLang="ja-JP" sz="1100" b="0" i="0" baseline="0">
              <a:solidFill>
                <a:schemeClr val="dk1"/>
              </a:solidFill>
              <a:effectLst/>
              <a:latin typeface="+mn-lt"/>
              <a:ea typeface="+mn-ea"/>
              <a:cs typeface="+mn-cs"/>
            </a:rPr>
            <a:t>維持補修費</a:t>
          </a:r>
          <a:r>
            <a:rPr kumimoji="1" lang="ja-JP" altLang="en-US" sz="1100" b="0" i="0" baseline="0">
              <a:solidFill>
                <a:schemeClr val="dk1"/>
              </a:solidFill>
              <a:effectLst/>
              <a:latin typeface="+mn-lt"/>
              <a:ea typeface="+mn-ea"/>
              <a:cs typeface="+mn-cs"/>
            </a:rPr>
            <a:t>が減少</a:t>
          </a:r>
          <a:r>
            <a:rPr kumimoji="1" lang="ja-JP" altLang="ja-JP" sz="1100" b="0" i="0" baseline="0">
              <a:solidFill>
                <a:schemeClr val="dk1"/>
              </a:solidFill>
              <a:effectLst/>
              <a:latin typeface="+mn-lt"/>
              <a:ea typeface="+mn-ea"/>
              <a:cs typeface="+mn-cs"/>
            </a:rPr>
            <a:t>したことが主な要因である。</a:t>
          </a:r>
          <a:r>
            <a:rPr kumimoji="1" lang="ja-JP" altLang="en-US" sz="1100" b="0" i="0" baseline="0">
              <a:solidFill>
                <a:schemeClr val="dk1"/>
              </a:solidFill>
              <a:effectLst/>
              <a:latin typeface="+mn-lt"/>
              <a:ea typeface="+mn-ea"/>
              <a:cs typeface="+mn-cs"/>
            </a:rPr>
            <a:t>今後も引き続き、</a:t>
          </a:r>
          <a:r>
            <a:rPr kumimoji="1" lang="ja-JP" altLang="ja-JP" sz="1100" b="0" i="0" baseline="0">
              <a:solidFill>
                <a:schemeClr val="dk1"/>
              </a:solidFill>
              <a:effectLst/>
              <a:latin typeface="+mn-lt"/>
              <a:ea typeface="+mn-ea"/>
              <a:cs typeface="+mn-cs"/>
            </a:rPr>
            <a:t>町有施設の老朽化への経費増加が今後の課題である。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88138</xdr:rowOff>
    </xdr:from>
    <xdr:to>
      <xdr:col>82</xdr:col>
      <xdr:colOff>107950</xdr:colOff>
      <xdr:row>55</xdr:row>
      <xdr:rowOff>110998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178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110998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04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56</xdr:row>
      <xdr:rowOff>49276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041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113284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0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37338</xdr:rowOff>
    </xdr:from>
    <xdr:to>
      <xdr:col>82</xdr:col>
      <xdr:colOff>158750</xdr:colOff>
      <xdr:row>55</xdr:row>
      <xdr:rowOff>138938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53865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1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と同値となっており</a:t>
          </a:r>
          <a:r>
            <a:rPr kumimoji="1" lang="ja-JP" altLang="ja-JP" sz="1100" b="0" i="0" baseline="0">
              <a:solidFill>
                <a:schemeClr val="dk1"/>
              </a:solidFill>
              <a:effectLst/>
              <a:latin typeface="+mn-lt"/>
              <a:ea typeface="+mn-ea"/>
              <a:cs typeface="+mn-cs"/>
            </a:rPr>
            <a:t>、類似団体平均値を上回っている。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既存の補助事業（特に団体補助）の効果検証による見直し等を進め、補助費の抑制に努める。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8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820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409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観光地整備や老朽化した施設整備等への過疎対策事業債の発行・元金償還開始等の要因により、前年度より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ポイント増加して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類似団体内平均値を</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72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838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16511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96538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ポイント減少し、類似団体内平均値を上回っている。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住民サービスの低下を招かないよう配慮しつつ、さらなる経常経費の抑制に努める。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926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70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55135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112944</xdr:rowOff>
    </xdr:from>
    <xdr:to>
      <xdr:col>29</xdr:col>
      <xdr:colOff>127000</xdr:colOff>
      <xdr:row>18</xdr:row>
      <xdr:rowOff>152661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46669"/>
          <a:ext cx="647700" cy="39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152661</xdr:rowOff>
    </xdr:from>
    <xdr:to>
      <xdr:col>26</xdr:col>
      <xdr:colOff>50800</xdr:colOff>
      <xdr:row>18</xdr:row>
      <xdr:rowOff>161449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6386"/>
          <a:ext cx="698500" cy="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161449</xdr:rowOff>
    </xdr:from>
    <xdr:to>
      <xdr:col>22</xdr:col>
      <xdr:colOff>114300</xdr:colOff>
      <xdr:row>19</xdr:row>
      <xdr:rowOff>11469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5174"/>
          <a:ext cx="698500" cy="2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10984</xdr:rowOff>
    </xdr:from>
    <xdr:to>
      <xdr:col>18</xdr:col>
      <xdr:colOff>177800</xdr:colOff>
      <xdr:row>19</xdr:row>
      <xdr:rowOff>11469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16159"/>
          <a:ext cx="698500" cy="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62144</xdr:rowOff>
    </xdr:from>
    <xdr:to>
      <xdr:col>29</xdr:col>
      <xdr:colOff>177800</xdr:colOff>
      <xdr:row>18</xdr:row>
      <xdr:rowOff>163744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9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34221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101861</xdr:rowOff>
    </xdr:from>
    <xdr:to>
      <xdr:col>26</xdr:col>
      <xdr:colOff>101600</xdr:colOff>
      <xdr:row>19</xdr:row>
      <xdr:rowOff>32011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16788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110648</xdr:rowOff>
    </xdr:from>
    <xdr:to>
      <xdr:col>22</xdr:col>
      <xdr:colOff>165100</xdr:colOff>
      <xdr:row>19</xdr:row>
      <xdr:rowOff>40798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25576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3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132119</xdr:rowOff>
    </xdr:from>
    <xdr:to>
      <xdr:col>19</xdr:col>
      <xdr:colOff>38100</xdr:colOff>
      <xdr:row>19</xdr:row>
      <xdr:rowOff>62269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47046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131634</xdr:rowOff>
    </xdr:from>
    <xdr:to>
      <xdr:col>15</xdr:col>
      <xdr:colOff>101600</xdr:colOff>
      <xdr:row>19</xdr:row>
      <xdr:rowOff>61784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46561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112810</xdr:rowOff>
    </xdr:from>
    <xdr:to>
      <xdr:col>29</xdr:col>
      <xdr:colOff>127000</xdr:colOff>
      <xdr:row>36</xdr:row>
      <xdr:rowOff>120371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66060"/>
          <a:ext cx="647700" cy="7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120371</xdr:rowOff>
    </xdr:from>
    <xdr:to>
      <xdr:col>26</xdr:col>
      <xdr:colOff>50800</xdr:colOff>
      <xdr:row>36</xdr:row>
      <xdr:rowOff>152848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73621"/>
          <a:ext cx="698500" cy="3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152848</xdr:rowOff>
    </xdr:from>
    <xdr:to>
      <xdr:col>22</xdr:col>
      <xdr:colOff>114300</xdr:colOff>
      <xdr:row>37</xdr:row>
      <xdr:rowOff>6365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6098"/>
          <a:ext cx="698500" cy="2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6365</xdr:rowOff>
    </xdr:from>
    <xdr:to>
      <xdr:col>18</xdr:col>
      <xdr:colOff>177800</xdr:colOff>
      <xdr:row>37</xdr:row>
      <xdr:rowOff>39218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31065"/>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62010</xdr:rowOff>
    </xdr:from>
    <xdr:to>
      <xdr:col>29</xdr:col>
      <xdr:colOff>177800</xdr:colOff>
      <xdr:row>36</xdr:row>
      <xdr:rowOff>163610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34087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69571</xdr:rowOff>
    </xdr:from>
    <xdr:to>
      <xdr:col>26</xdr:col>
      <xdr:colOff>101600</xdr:colOff>
      <xdr:row>36</xdr:row>
      <xdr:rowOff>171171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155948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102048</xdr:rowOff>
    </xdr:from>
    <xdr:to>
      <xdr:col>22</xdr:col>
      <xdr:colOff>165100</xdr:colOff>
      <xdr:row>37</xdr:row>
      <xdr:rowOff>32198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127015</xdr:rowOff>
    </xdr:from>
    <xdr:to>
      <xdr:col>19</xdr:col>
      <xdr:colOff>38100</xdr:colOff>
      <xdr:row>37</xdr:row>
      <xdr:rowOff>57165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41942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159868</xdr:rowOff>
    </xdr:from>
    <xdr:to>
      <xdr:col>15</xdr:col>
      <xdr:colOff>101600</xdr:colOff>
      <xdr:row>37</xdr:row>
      <xdr:rowOff>90018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74795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163166</xdr:rowOff>
    </xdr:from>
    <xdr:to>
      <xdr:col>24</xdr:col>
      <xdr:colOff>63500</xdr:colOff>
      <xdr:row>36</xdr:row>
      <xdr:rowOff>167446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33536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163166</xdr:rowOff>
    </xdr:from>
    <xdr:to>
      <xdr:col>19</xdr:col>
      <xdr:colOff>177800</xdr:colOff>
      <xdr:row>37</xdr:row>
      <xdr:rowOff>7741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35366"/>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7741</xdr:rowOff>
    </xdr:from>
    <xdr:to>
      <xdr:col>15</xdr:col>
      <xdr:colOff>50800</xdr:colOff>
      <xdr:row>37</xdr:row>
      <xdr:rowOff>56650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51391"/>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56650</xdr:rowOff>
    </xdr:from>
    <xdr:to>
      <xdr:col>10</xdr:col>
      <xdr:colOff>114300</xdr:colOff>
      <xdr:row>37</xdr:row>
      <xdr:rowOff>130076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0030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116646</xdr:rowOff>
    </xdr:from>
    <xdr:to>
      <xdr:col>24</xdr:col>
      <xdr:colOff>114300</xdr:colOff>
      <xdr:row>37</xdr:row>
      <xdr:rowOff>46796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95073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112366</xdr:rowOff>
    </xdr:from>
    <xdr:to>
      <xdr:col>20</xdr:col>
      <xdr:colOff>38100</xdr:colOff>
      <xdr:row>37</xdr:row>
      <xdr:rowOff>42516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33643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7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128391</xdr:rowOff>
    </xdr:from>
    <xdr:to>
      <xdr:col>15</xdr:col>
      <xdr:colOff>101600</xdr:colOff>
      <xdr:row>37</xdr:row>
      <xdr:rowOff>58541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49668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9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5850</xdr:rowOff>
    </xdr:from>
    <xdr:to>
      <xdr:col>10</xdr:col>
      <xdr:colOff>165100</xdr:colOff>
      <xdr:row>37</xdr:row>
      <xdr:rowOff>107450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98577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79276</xdr:rowOff>
    </xdr:from>
    <xdr:to>
      <xdr:col>6</xdr:col>
      <xdr:colOff>38100</xdr:colOff>
      <xdr:row>38</xdr:row>
      <xdr:rowOff>9426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48782</xdr:rowOff>
    </xdr:from>
    <xdr:to>
      <xdr:col>24</xdr:col>
      <xdr:colOff>63500</xdr:colOff>
      <xdr:row>58</xdr:row>
      <xdr:rowOff>69352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92882"/>
          <a:ext cx="838200" cy="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48782</xdr:rowOff>
    </xdr:from>
    <xdr:to>
      <xdr:col>19</xdr:col>
      <xdr:colOff>177800</xdr:colOff>
      <xdr:row>58</xdr:row>
      <xdr:rowOff>127687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2882"/>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127687</xdr:rowOff>
    </xdr:from>
    <xdr:to>
      <xdr:col>15</xdr:col>
      <xdr:colOff>50800</xdr:colOff>
      <xdr:row>58</xdr:row>
      <xdr:rowOff>168161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71787"/>
          <a:ext cx="889000" cy="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168161</xdr:rowOff>
    </xdr:from>
    <xdr:to>
      <xdr:col>10</xdr:col>
      <xdr:colOff>114300</xdr:colOff>
      <xdr:row>59</xdr:row>
      <xdr:rowOff>88124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12261"/>
          <a:ext cx="889000" cy="9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18552</xdr:rowOff>
    </xdr:from>
    <xdr:to>
      <xdr:col>24</xdr:col>
      <xdr:colOff>114300</xdr:colOff>
      <xdr:row>58</xdr:row>
      <xdr:rowOff>120152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168429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4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169432</xdr:rowOff>
    </xdr:from>
    <xdr:to>
      <xdr:col>20</xdr:col>
      <xdr:colOff>38100</xdr:colOff>
      <xdr:row>58</xdr:row>
      <xdr:rowOff>99582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90709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76887</xdr:rowOff>
    </xdr:from>
    <xdr:to>
      <xdr:col>15</xdr:col>
      <xdr:colOff>101600</xdr:colOff>
      <xdr:row>59</xdr:row>
      <xdr:rowOff>7037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169614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117361</xdr:rowOff>
    </xdr:from>
    <xdr:to>
      <xdr:col>10</xdr:col>
      <xdr:colOff>165100</xdr:colOff>
      <xdr:row>59</xdr:row>
      <xdr:rowOff>47511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38638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37324</xdr:rowOff>
    </xdr:from>
    <xdr:to>
      <xdr:col>6</xdr:col>
      <xdr:colOff>38100</xdr:colOff>
      <xdr:row>59</xdr:row>
      <xdr:rowOff>138924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130051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7322</xdr:rowOff>
    </xdr:from>
    <xdr:to>
      <xdr:col>24</xdr:col>
      <xdr:colOff>63500</xdr:colOff>
      <xdr:row>78</xdr:row>
      <xdr:rowOff>51136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80422"/>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7322</xdr:rowOff>
    </xdr:from>
    <xdr:to>
      <xdr:col>19</xdr:col>
      <xdr:colOff>177800</xdr:colOff>
      <xdr:row>78</xdr:row>
      <xdr:rowOff>91714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0422"/>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91714</xdr:rowOff>
    </xdr:from>
    <xdr:to>
      <xdr:col>15</xdr:col>
      <xdr:colOff>50800</xdr:colOff>
      <xdr:row>78</xdr:row>
      <xdr:rowOff>106438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4814"/>
          <a:ext cx="8890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106438</xdr:rowOff>
    </xdr:from>
    <xdr:to>
      <xdr:col>10</xdr:col>
      <xdr:colOff>114300</xdr:colOff>
      <xdr:row>78</xdr:row>
      <xdr:rowOff>149453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9538"/>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336</xdr:rowOff>
    </xdr:from>
    <xdr:to>
      <xdr:col>24</xdr:col>
      <xdr:colOff>114300</xdr:colOff>
      <xdr:row>78</xdr:row>
      <xdr:rowOff>101936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150213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127972</xdr:rowOff>
    </xdr:from>
    <xdr:to>
      <xdr:col>20</xdr:col>
      <xdr:colOff>38100</xdr:colOff>
      <xdr:row>78</xdr:row>
      <xdr:rowOff>58122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49249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40914</xdr:rowOff>
    </xdr:from>
    <xdr:to>
      <xdr:col>15</xdr:col>
      <xdr:colOff>101600</xdr:colOff>
      <xdr:row>78</xdr:row>
      <xdr:rowOff>142514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133641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55638</xdr:rowOff>
    </xdr:from>
    <xdr:to>
      <xdr:col>10</xdr:col>
      <xdr:colOff>165100</xdr:colOff>
      <xdr:row>78</xdr:row>
      <xdr:rowOff>157238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98653</xdr:rowOff>
    </xdr:from>
    <xdr:to>
      <xdr:col>6</xdr:col>
      <xdr:colOff>38100</xdr:colOff>
      <xdr:row>79</xdr:row>
      <xdr:rowOff>28803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19930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39706</xdr:rowOff>
    </xdr:from>
    <xdr:to>
      <xdr:col>24</xdr:col>
      <xdr:colOff>63500</xdr:colOff>
      <xdr:row>93</xdr:row>
      <xdr:rowOff>22010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13106"/>
          <a:ext cx="838200" cy="1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31725</xdr:rowOff>
    </xdr:from>
    <xdr:to>
      <xdr:col>19</xdr:col>
      <xdr:colOff>177800</xdr:colOff>
      <xdr:row>93</xdr:row>
      <xdr:rowOff>22010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805125"/>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31725</xdr:rowOff>
    </xdr:from>
    <xdr:to>
      <xdr:col>15</xdr:col>
      <xdr:colOff>50800</xdr:colOff>
      <xdr:row>93</xdr:row>
      <xdr:rowOff>123622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80512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123622</xdr:rowOff>
    </xdr:from>
    <xdr:to>
      <xdr:col>10</xdr:col>
      <xdr:colOff>114300</xdr:colOff>
      <xdr:row>93</xdr:row>
      <xdr:rowOff>127479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6847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160356</xdr:rowOff>
    </xdr:from>
    <xdr:to>
      <xdr:col>24</xdr:col>
      <xdr:colOff>114300</xdr:colOff>
      <xdr:row>92</xdr:row>
      <xdr:rowOff>90506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11783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1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142660</xdr:rowOff>
    </xdr:from>
    <xdr:to>
      <xdr:col>20</xdr:col>
      <xdr:colOff>38100</xdr:colOff>
      <xdr:row>93</xdr:row>
      <xdr:rowOff>72810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89337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152375</xdr:rowOff>
    </xdr:from>
    <xdr:to>
      <xdr:col>15</xdr:col>
      <xdr:colOff>101600</xdr:colOff>
      <xdr:row>92</xdr:row>
      <xdr:rowOff>82525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99052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52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72822</xdr:rowOff>
    </xdr:from>
    <xdr:to>
      <xdr:col>10</xdr:col>
      <xdr:colOff>165100</xdr:colOff>
      <xdr:row>94</xdr:row>
      <xdr:rowOff>2972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19499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9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76679</xdr:rowOff>
    </xdr:from>
    <xdr:to>
      <xdr:col>6</xdr:col>
      <xdr:colOff>38100</xdr:colOff>
      <xdr:row>94</xdr:row>
      <xdr:rowOff>6829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23356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9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132307</xdr:rowOff>
    </xdr:from>
    <xdr:to>
      <xdr:col>55</xdr:col>
      <xdr:colOff>0</xdr:colOff>
      <xdr:row>36</xdr:row>
      <xdr:rowOff>9583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33057"/>
          <a:ext cx="838200" cy="4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132307</xdr:rowOff>
    </xdr:from>
    <xdr:to>
      <xdr:col>50</xdr:col>
      <xdr:colOff>114300</xdr:colOff>
      <xdr:row>36</xdr:row>
      <xdr:rowOff>67378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33057"/>
          <a:ext cx="889000" cy="10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153960</xdr:rowOff>
    </xdr:from>
    <xdr:to>
      <xdr:col>45</xdr:col>
      <xdr:colOff>177800</xdr:colOff>
      <xdr:row>36</xdr:row>
      <xdr:rowOff>67378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83260"/>
          <a:ext cx="889000" cy="25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153960</xdr:rowOff>
    </xdr:from>
    <xdr:to>
      <xdr:col>41</xdr:col>
      <xdr:colOff>50800</xdr:colOff>
      <xdr:row>37</xdr:row>
      <xdr:rowOff>62792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83260"/>
          <a:ext cx="889000" cy="42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130233</xdr:rowOff>
    </xdr:from>
    <xdr:to>
      <xdr:col>55</xdr:col>
      <xdr:colOff>50800</xdr:colOff>
      <xdr:row>36</xdr:row>
      <xdr:rowOff>60383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153110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81507</xdr:rowOff>
    </xdr:from>
    <xdr:to>
      <xdr:col>50</xdr:col>
      <xdr:colOff>165100</xdr:colOff>
      <xdr:row>36</xdr:row>
      <xdr:rowOff>11657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28184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5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16578</xdr:rowOff>
    </xdr:from>
    <xdr:to>
      <xdr:col>46</xdr:col>
      <xdr:colOff>38100</xdr:colOff>
      <xdr:row>36</xdr:row>
      <xdr:rowOff>118178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134705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6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103160</xdr:rowOff>
    </xdr:from>
    <xdr:to>
      <xdr:col>41</xdr:col>
      <xdr:colOff>101600</xdr:colOff>
      <xdr:row>35</xdr:row>
      <xdr:rowOff>33310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49837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11992</xdr:rowOff>
    </xdr:from>
    <xdr:to>
      <xdr:col>36</xdr:col>
      <xdr:colOff>165100</xdr:colOff>
      <xdr:row>37</xdr:row>
      <xdr:rowOff>113592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104719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4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105964</xdr:rowOff>
    </xdr:from>
    <xdr:to>
      <xdr:col>55</xdr:col>
      <xdr:colOff>0</xdr:colOff>
      <xdr:row>57</xdr:row>
      <xdr:rowOff>134154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07164"/>
          <a:ext cx="838200" cy="19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91591</xdr:rowOff>
    </xdr:from>
    <xdr:to>
      <xdr:col>50</xdr:col>
      <xdr:colOff>114300</xdr:colOff>
      <xdr:row>57</xdr:row>
      <xdr:rowOff>134154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64241"/>
          <a:ext cx="889000" cy="4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36758</xdr:rowOff>
    </xdr:from>
    <xdr:to>
      <xdr:col>45</xdr:col>
      <xdr:colOff>177800</xdr:colOff>
      <xdr:row>57</xdr:row>
      <xdr:rowOff>91591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09408"/>
          <a:ext cx="889000" cy="5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169287</xdr:rowOff>
    </xdr:from>
    <xdr:to>
      <xdr:col>41</xdr:col>
      <xdr:colOff>50800</xdr:colOff>
      <xdr:row>57</xdr:row>
      <xdr:rowOff>36758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70487"/>
          <a:ext cx="889000" cy="3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55164</xdr:rowOff>
    </xdr:from>
    <xdr:to>
      <xdr:col>55</xdr:col>
      <xdr:colOff>50800</xdr:colOff>
      <xdr:row>56</xdr:row>
      <xdr:rowOff>156764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33591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3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83354</xdr:rowOff>
    </xdr:from>
    <xdr:to>
      <xdr:col>50</xdr:col>
      <xdr:colOff>165100</xdr:colOff>
      <xdr:row>58</xdr:row>
      <xdr:rowOff>13504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4631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4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40791</xdr:rowOff>
    </xdr:from>
    <xdr:to>
      <xdr:col>46</xdr:col>
      <xdr:colOff>38100</xdr:colOff>
      <xdr:row>57</xdr:row>
      <xdr:rowOff>142391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133518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157408</xdr:rowOff>
    </xdr:from>
    <xdr:to>
      <xdr:col>41</xdr:col>
      <xdr:colOff>101600</xdr:colOff>
      <xdr:row>57</xdr:row>
      <xdr:rowOff>87558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78685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5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118487</xdr:rowOff>
    </xdr:from>
    <xdr:to>
      <xdr:col>36</xdr:col>
      <xdr:colOff>165100</xdr:colOff>
      <xdr:row>57</xdr:row>
      <xdr:rowOff>48637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39764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76200</xdr:rowOff>
    </xdr:from>
    <xdr:to>
      <xdr:col>55</xdr:col>
      <xdr:colOff>0</xdr:colOff>
      <xdr:row>78</xdr:row>
      <xdr:rowOff>122825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49300"/>
          <a:ext cx="838200" cy="4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85806</xdr:rowOff>
    </xdr:from>
    <xdr:to>
      <xdr:col>50</xdr:col>
      <xdr:colOff>114300</xdr:colOff>
      <xdr:row>78</xdr:row>
      <xdr:rowOff>122825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8906"/>
          <a:ext cx="889000" cy="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85806</xdr:rowOff>
    </xdr:from>
    <xdr:to>
      <xdr:col>45</xdr:col>
      <xdr:colOff>177800</xdr:colOff>
      <xdr:row>78</xdr:row>
      <xdr:rowOff>108862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58906"/>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43405</xdr:rowOff>
    </xdr:from>
    <xdr:to>
      <xdr:col>41</xdr:col>
      <xdr:colOff>50800</xdr:colOff>
      <xdr:row>78</xdr:row>
      <xdr:rowOff>108862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16505"/>
          <a:ext cx="889000" cy="6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25400</xdr:rowOff>
    </xdr:from>
    <xdr:to>
      <xdr:col>55</xdr:col>
      <xdr:colOff>50800</xdr:colOff>
      <xdr:row>78</xdr:row>
      <xdr:rowOff>127000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111777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72025</xdr:rowOff>
    </xdr:from>
    <xdr:to>
      <xdr:col>50</xdr:col>
      <xdr:colOff>165100</xdr:colOff>
      <xdr:row>79</xdr:row>
      <xdr:rowOff>2175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164752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35006</xdr:rowOff>
    </xdr:from>
    <xdr:to>
      <xdr:col>46</xdr:col>
      <xdr:colOff>38100</xdr:colOff>
      <xdr:row>78</xdr:row>
      <xdr:rowOff>136606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127733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58062</xdr:rowOff>
    </xdr:from>
    <xdr:to>
      <xdr:col>41</xdr:col>
      <xdr:colOff>101600</xdr:colOff>
      <xdr:row>78</xdr:row>
      <xdr:rowOff>159662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150789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164055</xdr:rowOff>
    </xdr:from>
    <xdr:to>
      <xdr:col>36</xdr:col>
      <xdr:colOff>165100</xdr:colOff>
      <xdr:row>78</xdr:row>
      <xdr:rowOff>94205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85332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155378</xdr:rowOff>
    </xdr:from>
    <xdr:to>
      <xdr:col>55</xdr:col>
      <xdr:colOff>0</xdr:colOff>
      <xdr:row>97</xdr:row>
      <xdr:rowOff>68529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43128"/>
          <a:ext cx="838200" cy="25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68529</xdr:rowOff>
    </xdr:from>
    <xdr:to>
      <xdr:col>50</xdr:col>
      <xdr:colOff>114300</xdr:colOff>
      <xdr:row>97</xdr:row>
      <xdr:rowOff>75600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9917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45052</xdr:rowOff>
    </xdr:from>
    <xdr:to>
      <xdr:col>45</xdr:col>
      <xdr:colOff>177800</xdr:colOff>
      <xdr:row>97</xdr:row>
      <xdr:rowOff>75600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75702"/>
          <a:ext cx="889000" cy="3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11105</xdr:rowOff>
    </xdr:from>
    <xdr:to>
      <xdr:col>41</xdr:col>
      <xdr:colOff>50800</xdr:colOff>
      <xdr:row>97</xdr:row>
      <xdr:rowOff>45052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41755"/>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104578</xdr:rowOff>
    </xdr:from>
    <xdr:to>
      <xdr:col>55</xdr:col>
      <xdr:colOff>50800</xdr:colOff>
      <xdr:row>96</xdr:row>
      <xdr:rowOff>34728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127455</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4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17729</xdr:rowOff>
    </xdr:from>
    <xdr:to>
      <xdr:col>50</xdr:col>
      <xdr:colOff>165100</xdr:colOff>
      <xdr:row>97</xdr:row>
      <xdr:rowOff>119329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110456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24800</xdr:rowOff>
    </xdr:from>
    <xdr:to>
      <xdr:col>46</xdr:col>
      <xdr:colOff>38100</xdr:colOff>
      <xdr:row>97</xdr:row>
      <xdr:rowOff>126400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117527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165702</xdr:rowOff>
    </xdr:from>
    <xdr:to>
      <xdr:col>41</xdr:col>
      <xdr:colOff>101600</xdr:colOff>
      <xdr:row>97</xdr:row>
      <xdr:rowOff>95852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1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131755</xdr:rowOff>
    </xdr:from>
    <xdr:to>
      <xdr:col>36</xdr:col>
      <xdr:colOff>165100</xdr:colOff>
      <xdr:row>97</xdr:row>
      <xdr:rowOff>61905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53032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8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44343</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0893"/>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44343</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3089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158186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73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158186</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73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164993</xdr:rowOff>
    </xdr:from>
    <xdr:to>
      <xdr:col>81</xdr:col>
      <xdr:colOff>101600</xdr:colOff>
      <xdr:row>39</xdr:row>
      <xdr:rowOff>95143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86270</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772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107386</xdr:rowOff>
    </xdr:from>
    <xdr:to>
      <xdr:col>72</xdr:col>
      <xdr:colOff>38100</xdr:colOff>
      <xdr:row>39</xdr:row>
      <xdr:rowOff>37536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28663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1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163471</xdr:rowOff>
    </xdr:from>
    <xdr:to>
      <xdr:col>85</xdr:col>
      <xdr:colOff>127000</xdr:colOff>
      <xdr:row>77</xdr:row>
      <xdr:rowOff>33843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93671"/>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33843</xdr:rowOff>
    </xdr:from>
    <xdr:to>
      <xdr:col>81</xdr:col>
      <xdr:colOff>50800</xdr:colOff>
      <xdr:row>77</xdr:row>
      <xdr:rowOff>53274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3549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53274</xdr:rowOff>
    </xdr:from>
    <xdr:to>
      <xdr:col>76</xdr:col>
      <xdr:colOff>114300</xdr:colOff>
      <xdr:row>77</xdr:row>
      <xdr:rowOff>68631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5492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68631</xdr:rowOff>
    </xdr:from>
    <xdr:to>
      <xdr:col>71</xdr:col>
      <xdr:colOff>177800</xdr:colOff>
      <xdr:row>77</xdr:row>
      <xdr:rowOff>80676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0281"/>
          <a:ext cx="889000" cy="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112671</xdr:rowOff>
    </xdr:from>
    <xdr:to>
      <xdr:col>85</xdr:col>
      <xdr:colOff>177800</xdr:colOff>
      <xdr:row>77</xdr:row>
      <xdr:rowOff>42821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91098</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2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154493</xdr:rowOff>
    </xdr:from>
    <xdr:to>
      <xdr:col>81</xdr:col>
      <xdr:colOff>101600</xdr:colOff>
      <xdr:row>77</xdr:row>
      <xdr:rowOff>84643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75770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2474</xdr:rowOff>
    </xdr:from>
    <xdr:to>
      <xdr:col>76</xdr:col>
      <xdr:colOff>165100</xdr:colOff>
      <xdr:row>77</xdr:row>
      <xdr:rowOff>104074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95201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9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17831</xdr:rowOff>
    </xdr:from>
    <xdr:to>
      <xdr:col>72</xdr:col>
      <xdr:colOff>38100</xdr:colOff>
      <xdr:row>77</xdr:row>
      <xdr:rowOff>119431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110558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29876</xdr:rowOff>
    </xdr:from>
    <xdr:to>
      <xdr:col>67</xdr:col>
      <xdr:colOff>101600</xdr:colOff>
      <xdr:row>77</xdr:row>
      <xdr:rowOff>131476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122603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22321</xdr:rowOff>
    </xdr:from>
    <xdr:to>
      <xdr:col>85</xdr:col>
      <xdr:colOff>127000</xdr:colOff>
      <xdr:row>97</xdr:row>
      <xdr:rowOff>57305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81521"/>
          <a:ext cx="838200" cy="2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22321</xdr:rowOff>
    </xdr:from>
    <xdr:to>
      <xdr:col>81</xdr:col>
      <xdr:colOff>50800</xdr:colOff>
      <xdr:row>97</xdr:row>
      <xdr:rowOff>14861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81521"/>
          <a:ext cx="889000" cy="1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14861</xdr:rowOff>
    </xdr:from>
    <xdr:to>
      <xdr:col>76</xdr:col>
      <xdr:colOff>114300</xdr:colOff>
      <xdr:row>97</xdr:row>
      <xdr:rowOff>114675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45511"/>
          <a:ext cx="889000" cy="9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114675</xdr:rowOff>
    </xdr:from>
    <xdr:to>
      <xdr:col>71</xdr:col>
      <xdr:colOff>177800</xdr:colOff>
      <xdr:row>98</xdr:row>
      <xdr:rowOff>32476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45325"/>
          <a:ext cx="889000" cy="8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6505</xdr:rowOff>
    </xdr:from>
    <xdr:to>
      <xdr:col>85</xdr:col>
      <xdr:colOff>177800</xdr:colOff>
      <xdr:row>97</xdr:row>
      <xdr:rowOff>108105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29382</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8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142971</xdr:rowOff>
    </xdr:from>
    <xdr:to>
      <xdr:col>81</xdr:col>
      <xdr:colOff>101600</xdr:colOff>
      <xdr:row>96</xdr:row>
      <xdr:rowOff>73121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89648</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135511</xdr:rowOff>
    </xdr:from>
    <xdr:to>
      <xdr:col>76</xdr:col>
      <xdr:colOff>165100</xdr:colOff>
      <xdr:row>97</xdr:row>
      <xdr:rowOff>65661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82188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6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63875</xdr:rowOff>
    </xdr:from>
    <xdr:to>
      <xdr:col>72</xdr:col>
      <xdr:colOff>38100</xdr:colOff>
      <xdr:row>97</xdr:row>
      <xdr:rowOff>165475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153126</xdr:rowOff>
    </xdr:from>
    <xdr:to>
      <xdr:col>67</xdr:col>
      <xdr:colOff>101600</xdr:colOff>
      <xdr:row>98</xdr:row>
      <xdr:rowOff>83276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74403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21799</xdr:rowOff>
    </xdr:from>
    <xdr:to>
      <xdr:col>116</xdr:col>
      <xdr:colOff>63500</xdr:colOff>
      <xdr:row>59</xdr:row>
      <xdr:rowOff>25153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37349"/>
          <a:ext cx="8382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21799</xdr:rowOff>
    </xdr:from>
    <xdr:to>
      <xdr:col>111</xdr:col>
      <xdr:colOff>177800</xdr:colOff>
      <xdr:row>59</xdr:row>
      <xdr:rowOff>27153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37349"/>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25038</xdr:rowOff>
    </xdr:from>
    <xdr:to>
      <xdr:col>107</xdr:col>
      <xdr:colOff>50800</xdr:colOff>
      <xdr:row>59</xdr:row>
      <xdr:rowOff>27153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058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25038</xdr:rowOff>
    </xdr:from>
    <xdr:to>
      <xdr:col>102</xdr:col>
      <xdr:colOff>114300</xdr:colOff>
      <xdr:row>59</xdr:row>
      <xdr:rowOff>32106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4058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145803</xdr:rowOff>
    </xdr:from>
    <xdr:to>
      <xdr:col>116</xdr:col>
      <xdr:colOff>114300</xdr:colOff>
      <xdr:row>59</xdr:row>
      <xdr:rowOff>75953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60730</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142449</xdr:rowOff>
    </xdr:from>
    <xdr:to>
      <xdr:col>112</xdr:col>
      <xdr:colOff>38100</xdr:colOff>
      <xdr:row>59</xdr:row>
      <xdr:rowOff>72599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63726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7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147803</xdr:rowOff>
    </xdr:from>
    <xdr:to>
      <xdr:col>107</xdr:col>
      <xdr:colOff>101600</xdr:colOff>
      <xdr:row>59</xdr:row>
      <xdr:rowOff>77953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145688</xdr:rowOff>
    </xdr:from>
    <xdr:to>
      <xdr:col>102</xdr:col>
      <xdr:colOff>165100</xdr:colOff>
      <xdr:row>59</xdr:row>
      <xdr:rowOff>75838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66965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8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152756</xdr:rowOff>
    </xdr:from>
    <xdr:to>
      <xdr:col>98</xdr:col>
      <xdr:colOff>38100</xdr:colOff>
      <xdr:row>59</xdr:row>
      <xdr:rowOff>82906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74033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18062</xdr:rowOff>
    </xdr:from>
    <xdr:to>
      <xdr:col>116</xdr:col>
      <xdr:colOff>63500</xdr:colOff>
      <xdr:row>77</xdr:row>
      <xdr:rowOff>23557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19712"/>
          <a:ext cx="838200" cy="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23557</xdr:rowOff>
    </xdr:from>
    <xdr:to>
      <xdr:col>111</xdr:col>
      <xdr:colOff>177800</xdr:colOff>
      <xdr:row>77</xdr:row>
      <xdr:rowOff>30277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25207"/>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121183</xdr:rowOff>
    </xdr:from>
    <xdr:to>
      <xdr:col>107</xdr:col>
      <xdr:colOff>50800</xdr:colOff>
      <xdr:row>77</xdr:row>
      <xdr:rowOff>30277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51383"/>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33987</xdr:rowOff>
    </xdr:from>
    <xdr:to>
      <xdr:col>102</xdr:col>
      <xdr:colOff>114300</xdr:colOff>
      <xdr:row>76</xdr:row>
      <xdr:rowOff>121183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64187"/>
          <a:ext cx="889000" cy="8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138712</xdr:rowOff>
    </xdr:from>
    <xdr:to>
      <xdr:col>116</xdr:col>
      <xdr:colOff>114300</xdr:colOff>
      <xdr:row>77</xdr:row>
      <xdr:rowOff>68862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117139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144207</xdr:rowOff>
    </xdr:from>
    <xdr:to>
      <xdr:col>112</xdr:col>
      <xdr:colOff>38100</xdr:colOff>
      <xdr:row>77</xdr:row>
      <xdr:rowOff>74357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65484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6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150927</xdr:rowOff>
    </xdr:from>
    <xdr:to>
      <xdr:col>107</xdr:col>
      <xdr:colOff>101600</xdr:colOff>
      <xdr:row>77</xdr:row>
      <xdr:rowOff>81077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70383</xdr:rowOff>
    </xdr:from>
    <xdr:to>
      <xdr:col>102</xdr:col>
      <xdr:colOff>165100</xdr:colOff>
      <xdr:row>77</xdr:row>
      <xdr:rowOff>533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163110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154637</xdr:rowOff>
    </xdr:from>
    <xdr:to>
      <xdr:col>98</xdr:col>
      <xdr:colOff>38100</xdr:colOff>
      <xdr:row>76</xdr:row>
      <xdr:rowOff>84787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75914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135,145</a:t>
          </a:r>
          <a:r>
            <a:rPr lang="ja-JP" altLang="en-US" sz="1100" b="0" i="0" baseline="0">
              <a:solidFill>
                <a:schemeClr val="dk1"/>
              </a:solidFill>
              <a:effectLst/>
              <a:latin typeface="+mn-lt"/>
              <a:ea typeface="+mn-ea"/>
              <a:cs typeface="+mn-cs"/>
            </a:rPr>
            <a:t>円</a:t>
          </a:r>
          <a:r>
            <a:rPr lang="ja-JP" altLang="ja-JP" sz="1100" b="0" i="0" baseline="0">
              <a:solidFill>
                <a:schemeClr val="dk1"/>
              </a:solidFill>
              <a:effectLst/>
              <a:latin typeface="+mn-lt"/>
              <a:ea typeface="+mn-ea"/>
              <a:cs typeface="+mn-cs"/>
            </a:rPr>
            <a:t>と物件費は、住民一人当たり</a:t>
          </a:r>
          <a:r>
            <a:rPr lang="en-US" altLang="ja-JP" sz="1100" b="0" i="0" baseline="0">
              <a:solidFill>
                <a:schemeClr val="dk1"/>
              </a:solidFill>
              <a:effectLst/>
              <a:latin typeface="+mn-lt"/>
              <a:ea typeface="+mn-ea"/>
              <a:cs typeface="+mn-cs"/>
            </a:rPr>
            <a:t>138,464</a:t>
          </a:r>
          <a:r>
            <a:rPr lang="ja-JP" altLang="ja-JP" sz="1100" b="0" i="0" baseline="0">
              <a:solidFill>
                <a:schemeClr val="dk1"/>
              </a:solidFill>
              <a:effectLst/>
              <a:latin typeface="+mn-lt"/>
              <a:ea typeface="+mn-ea"/>
              <a:cs typeface="+mn-cs"/>
            </a:rPr>
            <a:t>円と</a:t>
          </a:r>
          <a:r>
            <a:rPr lang="ja-JP" altLang="en-US" sz="1100" b="0" i="0" baseline="0">
              <a:solidFill>
                <a:schemeClr val="dk1"/>
              </a:solidFill>
              <a:effectLst/>
              <a:latin typeface="+mn-lt"/>
              <a:ea typeface="+mn-ea"/>
              <a:cs typeface="+mn-cs"/>
            </a:rPr>
            <a:t>なっており、</a:t>
          </a:r>
          <a:r>
            <a:rPr lang="ja-JP" altLang="ja-JP" sz="1100" b="0" i="0" baseline="0">
              <a:solidFill>
                <a:schemeClr val="dk1"/>
              </a:solidFill>
              <a:effectLst/>
              <a:latin typeface="+mn-lt"/>
              <a:ea typeface="+mn-ea"/>
              <a:cs typeface="+mn-cs"/>
            </a:rPr>
            <a:t>類似団体と比較して一人当たりコストが</a:t>
          </a:r>
          <a:r>
            <a:rPr lang="ja-JP" altLang="en-US" sz="1100" b="0" i="0" baseline="0">
              <a:solidFill>
                <a:schemeClr val="dk1"/>
              </a:solidFill>
              <a:effectLst/>
              <a:latin typeface="+mn-lt"/>
              <a:ea typeface="+mn-ea"/>
              <a:cs typeface="+mn-cs"/>
            </a:rPr>
            <a:t>低い</a:t>
          </a:r>
          <a:r>
            <a:rPr lang="ja-JP" altLang="ja-JP" sz="1100" b="0" i="0" baseline="0">
              <a:solidFill>
                <a:schemeClr val="dk1"/>
              </a:solidFill>
              <a:effectLst/>
              <a:latin typeface="+mn-lt"/>
              <a:ea typeface="+mn-ea"/>
              <a:cs typeface="+mn-cs"/>
            </a:rPr>
            <a:t>状況</a:t>
          </a:r>
          <a:r>
            <a:rPr lang="ja-JP" altLang="en-US" sz="1100" b="0" i="0" baseline="0">
              <a:solidFill>
                <a:schemeClr val="dk1"/>
              </a:solidFill>
              <a:effectLst/>
              <a:latin typeface="+mn-lt"/>
              <a:ea typeface="+mn-ea"/>
              <a:cs typeface="+mn-cs"/>
            </a:rPr>
            <a:t>となった。これは、</a:t>
          </a:r>
          <a:r>
            <a:rPr kumimoji="1" lang="ja-JP" altLang="ja-JP" sz="1100" b="0" i="0" baseline="0">
              <a:solidFill>
                <a:schemeClr val="dk1"/>
              </a:solidFill>
              <a:effectLst/>
              <a:latin typeface="+mn-lt"/>
              <a:ea typeface="+mn-ea"/>
              <a:cs typeface="+mn-cs"/>
            </a:rPr>
            <a:t>新型コロナウイルス感染症対策関連やふるさと納税関連の対応</a:t>
          </a:r>
          <a:r>
            <a:rPr kumimoji="1" lang="ja-JP" altLang="en-US" sz="1100" b="0" i="0" baseline="0">
              <a:solidFill>
                <a:schemeClr val="dk1"/>
              </a:solidFill>
              <a:effectLst/>
              <a:latin typeface="+mn-lt"/>
              <a:ea typeface="+mn-ea"/>
              <a:cs typeface="+mn-cs"/>
            </a:rPr>
            <a:t>が減少したことが大きな要因だと考えられる。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166,498</a:t>
          </a:r>
          <a:r>
            <a:rPr lang="ja-JP" altLang="ja-JP" sz="1100" b="0" i="0" baseline="0">
              <a:solidFill>
                <a:schemeClr val="dk1"/>
              </a:solidFill>
              <a:effectLst/>
              <a:latin typeface="+mn-lt"/>
              <a:ea typeface="+mn-ea"/>
              <a:cs typeface="+mn-cs"/>
            </a:rPr>
            <a:t>円となっており、類似団体と比較して一人当たりコストが高い状況が続いている。これは、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・補助費等は、住民一人当たり</a:t>
          </a:r>
          <a:r>
            <a:rPr lang="en-US" altLang="ja-JP" sz="1100" b="0" i="0" baseline="0">
              <a:solidFill>
                <a:schemeClr val="dk1"/>
              </a:solidFill>
              <a:effectLst/>
              <a:latin typeface="+mn-lt"/>
              <a:ea typeface="+mn-ea"/>
              <a:cs typeface="+mn-cs"/>
            </a:rPr>
            <a:t>206,919</a:t>
          </a:r>
          <a:r>
            <a:rPr lang="ja-JP" altLang="ja-JP" sz="1100" b="0" i="0" baseline="0">
              <a:solidFill>
                <a:schemeClr val="dk1"/>
              </a:solidFill>
              <a:effectLst/>
              <a:latin typeface="+mn-lt"/>
              <a:ea typeface="+mn-ea"/>
              <a:cs typeface="+mn-cs"/>
            </a:rPr>
            <a:t>円となっており、類似団体と比較して一人当たりコストが高い状況が続いている。</a:t>
          </a:r>
          <a:r>
            <a:rPr kumimoji="1" lang="ja-JP" altLang="ja-JP" sz="1100" b="0" i="0" baseline="0">
              <a:solidFill>
                <a:schemeClr val="dk1"/>
              </a:solidFill>
              <a:effectLst/>
              <a:latin typeface="+mn-lt"/>
              <a:ea typeface="+mn-ea"/>
              <a:cs typeface="+mn-cs"/>
            </a:rPr>
            <a:t>行財政改革や補助事業の見直しを進め、補助費の抑制に努めていく。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・普通建設事業費は、新規整備を進め、各公共施設等の更新整備</a:t>
          </a:r>
          <a:r>
            <a:rPr lang="ja-JP" altLang="en-US" sz="1100" b="0" i="0" baseline="0">
              <a:solidFill>
                <a:schemeClr val="dk1"/>
              </a:solidFill>
              <a:effectLst/>
              <a:latin typeface="+mn-lt"/>
              <a:ea typeface="+mn-ea"/>
              <a:cs typeface="+mn-cs"/>
            </a:rPr>
            <a:t>を実施したため、</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191,808</a:t>
          </a:r>
          <a:r>
            <a:rPr lang="ja-JP" altLang="ja-JP" sz="1100" b="0" i="0" baseline="0">
              <a:solidFill>
                <a:schemeClr val="dk1"/>
              </a:solidFill>
              <a:effectLst/>
              <a:latin typeface="+mn-lt"/>
              <a:ea typeface="+mn-ea"/>
              <a:cs typeface="+mn-cs"/>
            </a:rPr>
            <a:t>円となっている。今後も公共施設総合管理計画に基づき、各公共施設等の更新整備を進めていく。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過疎対策事業債等の発行に伴い、住民一人当たり</a:t>
          </a:r>
          <a:r>
            <a:rPr kumimoji="1" lang="en-US" altLang="ja-JP" sz="1100" b="0" i="0" baseline="0">
              <a:solidFill>
                <a:schemeClr val="dk1"/>
              </a:solidFill>
              <a:effectLst/>
              <a:latin typeface="+mn-lt"/>
              <a:ea typeface="+mn-ea"/>
              <a:cs typeface="+mn-cs"/>
            </a:rPr>
            <a:t>103,761</a:t>
          </a:r>
          <a:r>
            <a:rPr kumimoji="1" lang="ja-JP" altLang="ja-JP" sz="1100" b="0" i="0" baseline="0">
              <a:solidFill>
                <a:schemeClr val="dk1"/>
              </a:solidFill>
              <a:effectLst/>
              <a:latin typeface="+mn-lt"/>
              <a:ea typeface="+mn-ea"/>
              <a:cs typeface="+mn-cs"/>
            </a:rPr>
            <a:t>円と前年度より増加している。費用対効果を考慮した事業の選択を行い、普通交付税で措置される地方債を積極的に活用し、財政の健全化を図っていく。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積立金は、住民一人当たり</a:t>
          </a:r>
          <a:r>
            <a:rPr lang="en-US" altLang="ja-JP" sz="1100" b="0" i="0" baseline="0">
              <a:solidFill>
                <a:schemeClr val="dk1"/>
              </a:solidFill>
              <a:effectLst/>
              <a:latin typeface="+mn-lt"/>
              <a:ea typeface="+mn-ea"/>
              <a:cs typeface="+mn-cs"/>
            </a:rPr>
            <a:t>111,043</a:t>
          </a:r>
          <a:r>
            <a:rPr lang="ja-JP" altLang="ja-JP" sz="1100" b="0" i="0" baseline="0">
              <a:solidFill>
                <a:schemeClr val="dk1"/>
              </a:solidFill>
              <a:effectLst/>
              <a:latin typeface="+mn-lt"/>
              <a:ea typeface="+mn-ea"/>
              <a:cs typeface="+mn-cs"/>
            </a:rPr>
            <a:t>円となってい</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類似団体と比較して一人当たりコストが高い状況が続いている。</a:t>
          </a:r>
          <a:r>
            <a:rPr lang="ja-JP" altLang="en-US" sz="1100" b="0" i="0" baseline="0">
              <a:solidFill>
                <a:schemeClr val="dk1"/>
              </a:solidFill>
              <a:effectLst/>
              <a:latin typeface="+mn-lt"/>
              <a:ea typeface="+mn-ea"/>
              <a:cs typeface="+mn-cs"/>
            </a:rPr>
            <a:t>昨年に比べて減少した要因については、</a:t>
          </a:r>
          <a:r>
            <a:rPr kumimoji="1" lang="ja-JP" altLang="en-US" sz="1100" b="0" i="0" baseline="0">
              <a:solidFill>
                <a:schemeClr val="dk1"/>
              </a:solidFill>
              <a:effectLst/>
              <a:latin typeface="+mn-lt"/>
              <a:ea typeface="+mn-ea"/>
              <a:cs typeface="+mn-cs"/>
            </a:rPr>
            <a:t>東串良町公共施設等整備基金積立金・東串良町ふるさと応援基金積立金の減少が考えられる。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28448</xdr:rowOff>
    </xdr:from>
    <xdr:to>
      <xdr:col>24</xdr:col>
      <xdr:colOff>63500</xdr:colOff>
      <xdr:row>36</xdr:row>
      <xdr:rowOff>76200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0648"/>
          <a:ext cx="8382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105156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84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73152</xdr:rowOff>
    </xdr:from>
    <xdr:to>
      <xdr:col>15</xdr:col>
      <xdr:colOff>50800</xdr:colOff>
      <xdr:row>36</xdr:row>
      <xdr:rowOff>105156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5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73152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149098</xdr:rowOff>
    </xdr:from>
    <xdr:to>
      <xdr:col>24</xdr:col>
      <xdr:colOff>114300</xdr:colOff>
      <xdr:row>36</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127525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118127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54356</xdr:rowOff>
    </xdr:from>
    <xdr:to>
      <xdr:col>15</xdr:col>
      <xdr:colOff>101600</xdr:colOff>
      <xdr:row>36</xdr:row>
      <xdr:rowOff>155956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147083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22352</xdr:rowOff>
    </xdr:from>
    <xdr:to>
      <xdr:col>10</xdr:col>
      <xdr:colOff>165100</xdr:colOff>
      <xdr:row>36</xdr:row>
      <xdr:rowOff>123952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115079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65422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122116</xdr:rowOff>
    </xdr:from>
    <xdr:to>
      <xdr:col>24</xdr:col>
      <xdr:colOff>63500</xdr:colOff>
      <xdr:row>58</xdr:row>
      <xdr:rowOff>64112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94766"/>
          <a:ext cx="838200" cy="1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122116</xdr:rowOff>
    </xdr:from>
    <xdr:to>
      <xdr:col>19</xdr:col>
      <xdr:colOff>177800</xdr:colOff>
      <xdr:row>58</xdr:row>
      <xdr:rowOff>23142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4766"/>
          <a:ext cx="889000" cy="7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40961</xdr:rowOff>
    </xdr:from>
    <xdr:to>
      <xdr:col>15</xdr:col>
      <xdr:colOff>50800</xdr:colOff>
      <xdr:row>58</xdr:row>
      <xdr:rowOff>23142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3611"/>
          <a:ext cx="889000" cy="1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40961</xdr:rowOff>
    </xdr:from>
    <xdr:to>
      <xdr:col>10</xdr:col>
      <xdr:colOff>114300</xdr:colOff>
      <xdr:row>57</xdr:row>
      <xdr:rowOff>131624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3611"/>
          <a:ext cx="889000" cy="9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13312</xdr:rowOff>
    </xdr:from>
    <xdr:to>
      <xdr:col>24</xdr:col>
      <xdr:colOff>114300</xdr:colOff>
      <xdr:row>58</xdr:row>
      <xdr:rowOff>114912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99689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71316</xdr:rowOff>
    </xdr:from>
    <xdr:to>
      <xdr:col>20</xdr:col>
      <xdr:colOff>38100</xdr:colOff>
      <xdr:row>58</xdr:row>
      <xdr:rowOff>1466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164043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3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143792</xdr:rowOff>
    </xdr:from>
    <xdr:to>
      <xdr:col>15</xdr:col>
      <xdr:colOff>101600</xdr:colOff>
      <xdr:row>58</xdr:row>
      <xdr:rowOff>73942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65069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0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161611</xdr:rowOff>
    </xdr:from>
    <xdr:to>
      <xdr:col>10</xdr:col>
      <xdr:colOff>165100</xdr:colOff>
      <xdr:row>57</xdr:row>
      <xdr:rowOff>91761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82888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80824</xdr:rowOff>
    </xdr:from>
    <xdr:to>
      <xdr:col>6</xdr:col>
      <xdr:colOff>38100</xdr:colOff>
      <xdr:row>58</xdr:row>
      <xdr:rowOff>10974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2101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4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48626</xdr:rowOff>
    </xdr:from>
    <xdr:to>
      <xdr:col>24</xdr:col>
      <xdr:colOff>63500</xdr:colOff>
      <xdr:row>74</xdr:row>
      <xdr:rowOff>132449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35926"/>
          <a:ext cx="838200" cy="8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56901</xdr:rowOff>
    </xdr:from>
    <xdr:to>
      <xdr:col>19</xdr:col>
      <xdr:colOff>177800</xdr:colOff>
      <xdr:row>74</xdr:row>
      <xdr:rowOff>132449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44201"/>
          <a:ext cx="889000" cy="7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56901</xdr:rowOff>
    </xdr:from>
    <xdr:to>
      <xdr:col>15</xdr:col>
      <xdr:colOff>50800</xdr:colOff>
      <xdr:row>74</xdr:row>
      <xdr:rowOff>141565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44201"/>
          <a:ext cx="889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141565</xdr:rowOff>
    </xdr:from>
    <xdr:to>
      <xdr:col>10</xdr:col>
      <xdr:colOff>114300</xdr:colOff>
      <xdr:row>75</xdr:row>
      <xdr:rowOff>138036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28865"/>
          <a:ext cx="889000" cy="1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169276</xdr:rowOff>
    </xdr:from>
    <xdr:to>
      <xdr:col>24</xdr:col>
      <xdr:colOff>114300</xdr:colOff>
      <xdr:row>74</xdr:row>
      <xdr:rowOff>99426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20703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81649</xdr:rowOff>
    </xdr:from>
    <xdr:to>
      <xdr:col>20</xdr:col>
      <xdr:colOff>38100</xdr:colOff>
      <xdr:row>75</xdr:row>
      <xdr:rowOff>11799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28326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6101</xdr:rowOff>
    </xdr:from>
    <xdr:to>
      <xdr:col>15</xdr:col>
      <xdr:colOff>101600</xdr:colOff>
      <xdr:row>74</xdr:row>
      <xdr:rowOff>107701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124228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6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90765</xdr:rowOff>
    </xdr:from>
    <xdr:to>
      <xdr:col>10</xdr:col>
      <xdr:colOff>165100</xdr:colOff>
      <xdr:row>75</xdr:row>
      <xdr:rowOff>20915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37442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5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87236</xdr:rowOff>
    </xdr:from>
    <xdr:to>
      <xdr:col>6</xdr:col>
      <xdr:colOff>38100</xdr:colOff>
      <xdr:row>76</xdr:row>
      <xdr:rowOff>17385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5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33913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39543</xdr:rowOff>
    </xdr:from>
    <xdr:to>
      <xdr:col>24</xdr:col>
      <xdr:colOff>63500</xdr:colOff>
      <xdr:row>98</xdr:row>
      <xdr:rowOff>58489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41643"/>
          <a:ext cx="8382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30834</xdr:rowOff>
    </xdr:from>
    <xdr:to>
      <xdr:col>19</xdr:col>
      <xdr:colOff>177800</xdr:colOff>
      <xdr:row>98</xdr:row>
      <xdr:rowOff>39543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329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30834</xdr:rowOff>
    </xdr:from>
    <xdr:to>
      <xdr:col>15</xdr:col>
      <xdr:colOff>50800</xdr:colOff>
      <xdr:row>98</xdr:row>
      <xdr:rowOff>60768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32934"/>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27742</xdr:rowOff>
    </xdr:from>
    <xdr:to>
      <xdr:col>10</xdr:col>
      <xdr:colOff>114300</xdr:colOff>
      <xdr:row>98</xdr:row>
      <xdr:rowOff>60768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29842"/>
          <a:ext cx="889000" cy="3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7689</xdr:rowOff>
    </xdr:from>
    <xdr:to>
      <xdr:col>24</xdr:col>
      <xdr:colOff>114300</xdr:colOff>
      <xdr:row>98</xdr:row>
      <xdr:rowOff>109289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94066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160193</xdr:rowOff>
    </xdr:from>
    <xdr:to>
      <xdr:col>20</xdr:col>
      <xdr:colOff>38100</xdr:colOff>
      <xdr:row>98</xdr:row>
      <xdr:rowOff>90343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81470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151484</xdr:rowOff>
    </xdr:from>
    <xdr:to>
      <xdr:col>15</xdr:col>
      <xdr:colOff>101600</xdr:colOff>
      <xdr:row>98</xdr:row>
      <xdr:rowOff>81634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72761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9968</xdr:rowOff>
    </xdr:from>
    <xdr:to>
      <xdr:col>10</xdr:col>
      <xdr:colOff>165100</xdr:colOff>
      <xdr:row>98</xdr:row>
      <xdr:rowOff>111568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102695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148392</xdr:rowOff>
    </xdr:from>
    <xdr:to>
      <xdr:col>6</xdr:col>
      <xdr:colOff>38100</xdr:colOff>
      <xdr:row>98</xdr:row>
      <xdr:rowOff>78542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69669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7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101341</xdr:rowOff>
    </xdr:from>
    <xdr:to>
      <xdr:col>55</xdr:col>
      <xdr:colOff>0</xdr:colOff>
      <xdr:row>56</xdr:row>
      <xdr:rowOff>103728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02541"/>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24097</xdr:rowOff>
    </xdr:from>
    <xdr:to>
      <xdr:col>50</xdr:col>
      <xdr:colOff>114300</xdr:colOff>
      <xdr:row>56</xdr:row>
      <xdr:rowOff>103728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25297"/>
          <a:ext cx="889000" cy="7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150792</xdr:rowOff>
    </xdr:from>
    <xdr:to>
      <xdr:col>45</xdr:col>
      <xdr:colOff>177800</xdr:colOff>
      <xdr:row>56</xdr:row>
      <xdr:rowOff>24097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80542"/>
          <a:ext cx="889000" cy="4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150792</xdr:rowOff>
    </xdr:from>
    <xdr:to>
      <xdr:col>41</xdr:col>
      <xdr:colOff>50800</xdr:colOff>
      <xdr:row>56</xdr:row>
      <xdr:rowOff>4190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80542"/>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50541</xdr:rowOff>
    </xdr:from>
    <xdr:to>
      <xdr:col>55</xdr:col>
      <xdr:colOff>50800</xdr:colOff>
      <xdr:row>56</xdr:row>
      <xdr:rowOff>152141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28968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52928</xdr:rowOff>
    </xdr:from>
    <xdr:to>
      <xdr:col>50</xdr:col>
      <xdr:colOff>165100</xdr:colOff>
      <xdr:row>56</xdr:row>
      <xdr:rowOff>154528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145655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144747</xdr:rowOff>
    </xdr:from>
    <xdr:to>
      <xdr:col>46</xdr:col>
      <xdr:colOff>38100</xdr:colOff>
      <xdr:row>56</xdr:row>
      <xdr:rowOff>74897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66024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66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99992</xdr:rowOff>
    </xdr:from>
    <xdr:to>
      <xdr:col>41</xdr:col>
      <xdr:colOff>101600</xdr:colOff>
      <xdr:row>56</xdr:row>
      <xdr:rowOff>30142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46669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0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124840</xdr:rowOff>
    </xdr:from>
    <xdr:to>
      <xdr:col>36</xdr:col>
      <xdr:colOff>165100</xdr:colOff>
      <xdr:row>56</xdr:row>
      <xdr:rowOff>54990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46117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6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13037</xdr:rowOff>
    </xdr:from>
    <xdr:to>
      <xdr:col>55</xdr:col>
      <xdr:colOff>0</xdr:colOff>
      <xdr:row>72</xdr:row>
      <xdr:rowOff>107394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185987"/>
          <a:ext cx="838200" cy="2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13037</xdr:rowOff>
    </xdr:from>
    <xdr:to>
      <xdr:col>50</xdr:col>
      <xdr:colOff>114300</xdr:colOff>
      <xdr:row>73</xdr:row>
      <xdr:rowOff>113644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185987"/>
          <a:ext cx="889000" cy="44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113644</xdr:rowOff>
    </xdr:from>
    <xdr:to>
      <xdr:col>45</xdr:col>
      <xdr:colOff>177800</xdr:colOff>
      <xdr:row>74</xdr:row>
      <xdr:rowOff>99540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629494"/>
          <a:ext cx="889000" cy="1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99540</xdr:rowOff>
    </xdr:from>
    <xdr:to>
      <xdr:col>41</xdr:col>
      <xdr:colOff>50800</xdr:colOff>
      <xdr:row>78</xdr:row>
      <xdr:rowOff>53541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786840"/>
          <a:ext cx="889000" cy="6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56594</xdr:rowOff>
    </xdr:from>
    <xdr:to>
      <xdr:col>55</xdr:col>
      <xdr:colOff>50800</xdr:colOff>
      <xdr:row>72</xdr:row>
      <xdr:rowOff>158194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4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9621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35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133687</xdr:rowOff>
    </xdr:from>
    <xdr:to>
      <xdr:col>50</xdr:col>
      <xdr:colOff>165100</xdr:colOff>
      <xdr:row>71</xdr:row>
      <xdr:rowOff>63837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13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80364</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191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62844</xdr:rowOff>
    </xdr:from>
    <xdr:to>
      <xdr:col>46</xdr:col>
      <xdr:colOff>38100</xdr:colOff>
      <xdr:row>73</xdr:row>
      <xdr:rowOff>164444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9521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35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48740</xdr:rowOff>
    </xdr:from>
    <xdr:to>
      <xdr:col>41</xdr:col>
      <xdr:colOff>101600</xdr:colOff>
      <xdr:row>74</xdr:row>
      <xdr:rowOff>150340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166867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5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121069</xdr:rowOff>
    </xdr:from>
    <xdr:to>
      <xdr:col>55</xdr:col>
      <xdr:colOff>0</xdr:colOff>
      <xdr:row>97</xdr:row>
      <xdr:rowOff>133871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80269"/>
          <a:ext cx="8382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95941</xdr:rowOff>
    </xdr:from>
    <xdr:to>
      <xdr:col>50</xdr:col>
      <xdr:colOff>114300</xdr:colOff>
      <xdr:row>97</xdr:row>
      <xdr:rowOff>133871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26591"/>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80584</xdr:rowOff>
    </xdr:from>
    <xdr:to>
      <xdr:col>45</xdr:col>
      <xdr:colOff>177800</xdr:colOff>
      <xdr:row>97</xdr:row>
      <xdr:rowOff>95941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1123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23310</xdr:rowOff>
    </xdr:from>
    <xdr:to>
      <xdr:col>41</xdr:col>
      <xdr:colOff>50800</xdr:colOff>
      <xdr:row>97</xdr:row>
      <xdr:rowOff>80584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53960"/>
          <a:ext cx="8890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70269</xdr:rowOff>
    </xdr:from>
    <xdr:to>
      <xdr:col>55</xdr:col>
      <xdr:colOff>50800</xdr:colOff>
      <xdr:row>97</xdr:row>
      <xdr:rowOff>419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48696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83071</xdr:rowOff>
    </xdr:from>
    <xdr:to>
      <xdr:col>50</xdr:col>
      <xdr:colOff>165100</xdr:colOff>
      <xdr:row>98</xdr:row>
      <xdr:rowOff>13221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4348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45141</xdr:rowOff>
    </xdr:from>
    <xdr:to>
      <xdr:col>46</xdr:col>
      <xdr:colOff>38100</xdr:colOff>
      <xdr:row>97</xdr:row>
      <xdr:rowOff>146741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137868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29784</xdr:rowOff>
    </xdr:from>
    <xdr:to>
      <xdr:col>41</xdr:col>
      <xdr:colOff>101600</xdr:colOff>
      <xdr:row>97</xdr:row>
      <xdr:rowOff>131384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143960</xdr:rowOff>
    </xdr:from>
    <xdr:to>
      <xdr:col>36</xdr:col>
      <xdr:colOff>165100</xdr:colOff>
      <xdr:row>97</xdr:row>
      <xdr:rowOff>74110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68475</xdr:rowOff>
    </xdr:from>
    <xdr:to>
      <xdr:col>85</xdr:col>
      <xdr:colOff>127000</xdr:colOff>
      <xdr:row>36</xdr:row>
      <xdr:rowOff>38888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7775"/>
          <a:ext cx="838200" cy="3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38888</xdr:rowOff>
    </xdr:from>
    <xdr:to>
      <xdr:col>81</xdr:col>
      <xdr:colOff>50800</xdr:colOff>
      <xdr:row>37</xdr:row>
      <xdr:rowOff>81195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11088"/>
          <a:ext cx="889000" cy="2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7275</xdr:rowOff>
    </xdr:from>
    <xdr:to>
      <xdr:col>76</xdr:col>
      <xdr:colOff>114300</xdr:colOff>
      <xdr:row>37</xdr:row>
      <xdr:rowOff>81195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50925"/>
          <a:ext cx="889000" cy="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7275</xdr:rowOff>
    </xdr:from>
    <xdr:to>
      <xdr:col>71</xdr:col>
      <xdr:colOff>177800</xdr:colOff>
      <xdr:row>38</xdr:row>
      <xdr:rowOff>83089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50925"/>
          <a:ext cx="889000" cy="2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17675</xdr:rowOff>
    </xdr:from>
    <xdr:to>
      <xdr:col>85</xdr:col>
      <xdr:colOff>177800</xdr:colOff>
      <xdr:row>34</xdr:row>
      <xdr:rowOff>119275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40552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159538</xdr:rowOff>
    </xdr:from>
    <xdr:to>
      <xdr:col>81</xdr:col>
      <xdr:colOff>101600</xdr:colOff>
      <xdr:row>36</xdr:row>
      <xdr:rowOff>89688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106215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30395</xdr:rowOff>
    </xdr:from>
    <xdr:to>
      <xdr:col>76</xdr:col>
      <xdr:colOff>165100</xdr:colOff>
      <xdr:row>37</xdr:row>
      <xdr:rowOff>131995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123122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127925</xdr:rowOff>
    </xdr:from>
    <xdr:to>
      <xdr:col>72</xdr:col>
      <xdr:colOff>38100</xdr:colOff>
      <xdr:row>37</xdr:row>
      <xdr:rowOff>58075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49202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32289</xdr:rowOff>
    </xdr:from>
    <xdr:to>
      <xdr:col>67</xdr:col>
      <xdr:colOff>101600</xdr:colOff>
      <xdr:row>38</xdr:row>
      <xdr:rowOff>133889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125016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39097</xdr:rowOff>
    </xdr:from>
    <xdr:to>
      <xdr:col>85</xdr:col>
      <xdr:colOff>127000</xdr:colOff>
      <xdr:row>57</xdr:row>
      <xdr:rowOff>116642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1747"/>
          <a:ext cx="838200" cy="7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116642</xdr:rowOff>
    </xdr:from>
    <xdr:to>
      <xdr:col>81</xdr:col>
      <xdr:colOff>50800</xdr:colOff>
      <xdr:row>57</xdr:row>
      <xdr:rowOff>137136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89292"/>
          <a:ext cx="889000" cy="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137136</xdr:rowOff>
    </xdr:from>
    <xdr:to>
      <xdr:col>76</xdr:col>
      <xdr:colOff>114300</xdr:colOff>
      <xdr:row>57</xdr:row>
      <xdr:rowOff>139022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09786"/>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139022</xdr:rowOff>
    </xdr:from>
    <xdr:to>
      <xdr:col>71</xdr:col>
      <xdr:colOff>177800</xdr:colOff>
      <xdr:row>57</xdr:row>
      <xdr:rowOff>168694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11672"/>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159747</xdr:rowOff>
    </xdr:from>
    <xdr:to>
      <xdr:col>85</xdr:col>
      <xdr:colOff>177800</xdr:colOff>
      <xdr:row>57</xdr:row>
      <xdr:rowOff>89897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138174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65842</xdr:rowOff>
    </xdr:from>
    <xdr:to>
      <xdr:col>81</xdr:col>
      <xdr:colOff>101600</xdr:colOff>
      <xdr:row>57</xdr:row>
      <xdr:rowOff>167442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158569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86336</xdr:rowOff>
    </xdr:from>
    <xdr:to>
      <xdr:col>76</xdr:col>
      <xdr:colOff>165100</xdr:colOff>
      <xdr:row>58</xdr:row>
      <xdr:rowOff>16486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88222</xdr:rowOff>
    </xdr:from>
    <xdr:to>
      <xdr:col>72</xdr:col>
      <xdr:colOff>38100</xdr:colOff>
      <xdr:row>58</xdr:row>
      <xdr:rowOff>18372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117894</xdr:rowOff>
    </xdr:from>
    <xdr:to>
      <xdr:col>67</xdr:col>
      <xdr:colOff>101600</xdr:colOff>
      <xdr:row>58</xdr:row>
      <xdr:rowOff>48044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39171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44343</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8893"/>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44343</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889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158186</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31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158186</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31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164993</xdr:rowOff>
    </xdr:from>
    <xdr:to>
      <xdr:col>81</xdr:col>
      <xdr:colOff>101600</xdr:colOff>
      <xdr:row>79</xdr:row>
      <xdr:rowOff>95143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86270</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3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107386</xdr:rowOff>
    </xdr:from>
    <xdr:to>
      <xdr:col>72</xdr:col>
      <xdr:colOff>38100</xdr:colOff>
      <xdr:row>79</xdr:row>
      <xdr:rowOff>37536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28663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7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163471</xdr:rowOff>
    </xdr:from>
    <xdr:to>
      <xdr:col>85</xdr:col>
      <xdr:colOff>127000</xdr:colOff>
      <xdr:row>97</xdr:row>
      <xdr:rowOff>33843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22671"/>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33843</xdr:rowOff>
    </xdr:from>
    <xdr:to>
      <xdr:col>81</xdr:col>
      <xdr:colOff>50800</xdr:colOff>
      <xdr:row>97</xdr:row>
      <xdr:rowOff>53274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6449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53274</xdr:rowOff>
    </xdr:from>
    <xdr:to>
      <xdr:col>76</xdr:col>
      <xdr:colOff>114300</xdr:colOff>
      <xdr:row>97</xdr:row>
      <xdr:rowOff>68631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8392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68631</xdr:rowOff>
    </xdr:from>
    <xdr:to>
      <xdr:col>71</xdr:col>
      <xdr:colOff>177800</xdr:colOff>
      <xdr:row>97</xdr:row>
      <xdr:rowOff>80676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99281"/>
          <a:ext cx="889000" cy="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112671</xdr:rowOff>
    </xdr:from>
    <xdr:to>
      <xdr:col>85</xdr:col>
      <xdr:colOff>177800</xdr:colOff>
      <xdr:row>97</xdr:row>
      <xdr:rowOff>42821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91098</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5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154493</xdr:rowOff>
    </xdr:from>
    <xdr:to>
      <xdr:col>81</xdr:col>
      <xdr:colOff>101600</xdr:colOff>
      <xdr:row>97</xdr:row>
      <xdr:rowOff>84643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75770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2474</xdr:rowOff>
    </xdr:from>
    <xdr:to>
      <xdr:col>76</xdr:col>
      <xdr:colOff>165100</xdr:colOff>
      <xdr:row>97</xdr:row>
      <xdr:rowOff>104074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17831</xdr:rowOff>
    </xdr:from>
    <xdr:to>
      <xdr:col>72</xdr:col>
      <xdr:colOff>38100</xdr:colOff>
      <xdr:row>97</xdr:row>
      <xdr:rowOff>119431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110558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29876</xdr:rowOff>
    </xdr:from>
    <xdr:to>
      <xdr:col>67</xdr:col>
      <xdr:colOff>101600</xdr:colOff>
      <xdr:row>97</xdr:row>
      <xdr:rowOff>131476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122603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5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・全般的に類似団体内平均値を下回っている。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269,920</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232,066</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ふるさと納税関連事業</a:t>
          </a:r>
          <a:r>
            <a:rPr lang="ja-JP" altLang="ja-JP" sz="1100" b="0" i="0" baseline="0">
              <a:solidFill>
                <a:schemeClr val="dk1"/>
              </a:solidFill>
              <a:effectLst/>
              <a:latin typeface="+mn-lt"/>
              <a:ea typeface="+mn-ea"/>
              <a:cs typeface="+mn-cs"/>
            </a:rPr>
            <a:t>の増加によるものである。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a:t>
          </a:r>
          <a:r>
            <a:rPr lang="ja-JP" altLang="ja-JP" sz="1100" b="0" i="0" baseline="0">
              <a:solidFill>
                <a:schemeClr val="dk1"/>
              </a:solidFill>
              <a:effectLst/>
              <a:latin typeface="+mn-lt"/>
              <a:ea typeface="+mn-ea"/>
              <a:cs typeface="+mn-cs"/>
            </a:rPr>
            <a:t>費は、住民一人当たり</a:t>
          </a:r>
          <a:r>
            <a:rPr lang="en-US" altLang="ja-JP" sz="1100" b="0" i="0" baseline="0">
              <a:solidFill>
                <a:schemeClr val="dk1"/>
              </a:solidFill>
              <a:effectLst/>
              <a:latin typeface="+mn-lt"/>
              <a:ea typeface="+mn-ea"/>
              <a:cs typeface="+mn-cs"/>
            </a:rPr>
            <a:t>74,362</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en-US" sz="1100" b="0" i="0" baseline="0">
              <a:solidFill>
                <a:schemeClr val="dk1"/>
              </a:solidFill>
              <a:effectLst/>
              <a:latin typeface="+mn-lt"/>
              <a:ea typeface="+mn-ea"/>
              <a:cs typeface="+mn-cs"/>
            </a:rPr>
            <a:t>普通建設事業費</a:t>
          </a:r>
          <a:r>
            <a:rPr lang="ja-JP" altLang="ja-JP" sz="1100" b="0" i="0" baseline="0">
              <a:solidFill>
                <a:schemeClr val="dk1"/>
              </a:solidFill>
              <a:effectLst/>
              <a:latin typeface="+mn-lt"/>
              <a:ea typeface="+mn-ea"/>
              <a:cs typeface="+mn-cs"/>
            </a:rPr>
            <a:t>の増加によるものである。</a:t>
          </a:r>
          <a:endParaRPr lang="ja-JP" altLang="ja-JP" sz="1400">
            <a:effectLst/>
          </a:endParaRPr>
        </a:p>
        <a:p>
          <a:r>
            <a:rPr kumimoji="1" lang="ja-JP" altLang="ja-JP" sz="1100">
              <a:solidFill>
                <a:schemeClr val="dk1"/>
              </a:solidFill>
              <a:effectLst/>
              <a:latin typeface="+mn-lt"/>
              <a:ea typeface="+mn-ea"/>
              <a:cs typeface="+mn-cs"/>
            </a:rPr>
            <a:t>　今後も厳しい財政運営が予想されるが、費用対効果を考慮した事業を推進し、更なる財政健全化を図る。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財政調整基金残高は、適切な財源の確保と歳出の精査により、取崩しを回避するよう努めており、</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％前後の水準となっている。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また、令和２年度から東串良町簡易水道事業特別会計（法非適用企業）が東串良町水道事業（法適用企業）へ切り替わり、積立金を取り崩したため、令和元年度以前と比較すると高い水準となっている。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7373207</v>
      </c>
      <c r="BO4" s="449"/>
      <c r="BP4" s="449"/>
      <c r="BQ4" s="449"/>
      <c r="BR4" s="449"/>
      <c r="BS4" s="449"/>
      <c r="BT4" s="449"/>
      <c r="BU4" s="450"/>
      <c r="BV4" s="448">
        <v>7581195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7174199</v>
      </c>
      <c r="BO5" s="420"/>
      <c r="BP5" s="420"/>
      <c r="BQ5" s="420"/>
      <c r="BR5" s="420"/>
      <c r="BS5" s="420"/>
      <c r="BT5" s="420"/>
      <c r="BU5" s="421"/>
      <c r="BV5" s="419">
        <v>7384376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89.2</v>
      </c>
      <c r="CU5" s="417"/>
      <c r="CV5" s="417"/>
      <c r="CW5" s="417"/>
      <c r="CX5" s="417"/>
      <c r="CY5" s="417"/>
      <c r="CZ5" s="417"/>
      <c r="DA5" s="418"/>
      <c r="DB5" s="416">
        <v>89.2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199008</v>
      </c>
      <c r="BO6" s="420"/>
      <c r="BP6" s="420"/>
      <c r="BQ6" s="420"/>
      <c r="BR6" s="420"/>
      <c r="BS6" s="420"/>
      <c r="BT6" s="420"/>
      <c r="BU6" s="421"/>
      <c r="BV6" s="419">
        <v>196819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89.7</v>
      </c>
      <c r="CU6" s="563"/>
      <c r="CV6" s="563"/>
      <c r="CW6" s="563"/>
      <c r="CX6" s="563"/>
      <c r="CY6" s="563"/>
      <c r="CZ6" s="563"/>
      <c r="DA6" s="564"/>
      <c r="DB6" s="562">
        <v>90.2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30503</v>
      </c>
      <c r="BO7" s="420"/>
      <c r="BP7" s="420"/>
      <c r="BQ7" s="420"/>
      <c r="BR7" s="420"/>
      <c r="BS7" s="420"/>
      <c r="BT7" s="420"/>
      <c r="BU7" s="421"/>
      <c r="BV7" s="419">
        <v>13225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3182767</v>
      </c>
      <c r="CU7" s="420"/>
      <c r="CV7" s="420"/>
      <c r="CW7" s="420"/>
      <c r="CX7" s="420"/>
      <c r="CY7" s="420"/>
      <c r="CZ7" s="420"/>
      <c r="DA7" s="421"/>
      <c r="DB7" s="419">
        <v>3055263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168505</v>
      </c>
      <c r="BO8" s="420"/>
      <c r="BP8" s="420"/>
      <c r="BQ8" s="420"/>
      <c r="BR8" s="420"/>
      <c r="BS8" s="420"/>
      <c r="BT8" s="420"/>
      <c r="BU8" s="421"/>
      <c r="BV8" s="419">
        <v>183594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6237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-15089</v>
      </c>
      <c r="BO9" s="420"/>
      <c r="BP9" s="420"/>
      <c r="BQ9" s="420"/>
      <c r="BR9" s="420"/>
      <c r="BS9" s="420"/>
      <c r="BT9" s="420"/>
      <c r="BU9" s="421"/>
      <c r="BV9" s="419">
        <v>-110351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16.8</v>
      </c>
      <c r="CU9" s="417"/>
      <c r="CV9" s="417"/>
      <c r="CW9" s="417"/>
      <c r="CX9" s="417"/>
      <c r="CY9" s="417"/>
      <c r="CZ9" s="417"/>
      <c r="DA9" s="418"/>
      <c r="DB9" s="416">
        <v>14.5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6530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4425</v>
      </c>
      <c r="BO10" s="420"/>
      <c r="BP10" s="420"/>
      <c r="BQ10" s="420"/>
      <c r="BR10" s="420"/>
      <c r="BS10" s="420"/>
      <c r="BT10" s="420"/>
      <c r="BU10" s="421"/>
      <c r="BV10" s="419">
        <v>2629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6453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220480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6259</v>
      </c>
      <c r="S13" s="507"/>
      <c r="T13" s="507"/>
      <c r="U13" s="507"/>
      <c r="V13" s="508"/>
      <c r="W13" s="509" t="s">
        <v>131</v>
      </c>
      <c r="X13" s="405"/>
      <c r="Y13" s="405"/>
      <c r="Z13" s="405"/>
      <c r="AA13" s="405"/>
      <c r="AB13" s="406"/>
      <c r="AC13" s="372">
        <v>982</v>
      </c>
      <c r="AD13" s="373"/>
      <c r="AE13" s="373"/>
      <c r="AF13" s="373"/>
      <c r="AG13" s="374"/>
      <c r="AH13" s="372">
        <v>1075</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-10664</v>
      </c>
      <c r="BO13" s="420"/>
      <c r="BP13" s="420"/>
      <c r="BQ13" s="420"/>
      <c r="BR13" s="420"/>
      <c r="BS13" s="420"/>
      <c r="BT13" s="420"/>
      <c r="BU13" s="421"/>
      <c r="BV13" s="419">
        <v>-328202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7.9</v>
      </c>
      <c r="CU13" s="417"/>
      <c r="CV13" s="417"/>
      <c r="CW13" s="417"/>
      <c r="CX13" s="417"/>
      <c r="CY13" s="417"/>
      <c r="CZ13" s="417"/>
      <c r="DA13" s="418"/>
      <c r="DB13" s="416">
        <v>7.8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6510</v>
      </c>
      <c r="S14" s="507"/>
      <c r="T14" s="507"/>
      <c r="U14" s="507"/>
      <c r="V14" s="508"/>
      <c r="W14" s="510"/>
      <c r="X14" s="408"/>
      <c r="Y14" s="408"/>
      <c r="Z14" s="408"/>
      <c r="AA14" s="408"/>
      <c r="AB14" s="409"/>
      <c r="AC14" s="499">
        <v>30.7</v>
      </c>
      <c r="AD14" s="500"/>
      <c r="AE14" s="500"/>
      <c r="AF14" s="500"/>
      <c r="AG14" s="501"/>
      <c r="AH14" s="499">
        <v>33.1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6339</v>
      </c>
      <c r="S15" s="507"/>
      <c r="T15" s="507"/>
      <c r="U15" s="507"/>
      <c r="V15" s="508"/>
      <c r="W15" s="509" t="s">
        <v>137</v>
      </c>
      <c r="X15" s="405"/>
      <c r="Y15" s="405"/>
      <c r="Z15" s="405"/>
      <c r="AA15" s="405"/>
      <c r="AB15" s="406"/>
      <c r="AC15" s="372">
        <v>571</v>
      </c>
      <c r="AD15" s="373"/>
      <c r="AE15" s="373"/>
      <c r="AF15" s="373"/>
      <c r="AG15" s="374"/>
      <c r="AH15" s="372">
        <v>584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830640</v>
      </c>
      <c r="BO15" s="449"/>
      <c r="BP15" s="449"/>
      <c r="BQ15" s="449"/>
      <c r="BR15" s="449"/>
      <c r="BS15" s="449"/>
      <c r="BT15" s="449"/>
      <c r="BU15" s="450"/>
      <c r="BV15" s="448">
        <v>821928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v>
      </c>
      <c r="AD16" s="500"/>
      <c r="AE16" s="500"/>
      <c r="AF16" s="500"/>
      <c r="AG16" s="501"/>
      <c r="AH16" s="499">
        <v>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2945479</v>
      </c>
      <c r="BO16" s="420"/>
      <c r="BP16" s="420"/>
      <c r="BQ16" s="420"/>
      <c r="BR16" s="420"/>
      <c r="BS16" s="420"/>
      <c r="BT16" s="420"/>
      <c r="BU16" s="421"/>
      <c r="BV16" s="419">
        <v>2797881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1648</v>
      </c>
      <c r="AD17" s="373"/>
      <c r="AE17" s="373"/>
      <c r="AF17" s="373"/>
      <c r="AG17" s="374"/>
      <c r="AH17" s="372">
        <v>1589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1051207</v>
      </c>
      <c r="BO17" s="420"/>
      <c r="BP17" s="420"/>
      <c r="BQ17" s="420"/>
      <c r="BR17" s="420"/>
      <c r="BS17" s="420"/>
      <c r="BT17" s="420"/>
      <c r="BU17" s="421"/>
      <c r="BV17" s="419">
        <v>1043149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27.85</v>
      </c>
      <c r="M18" s="472"/>
      <c r="N18" s="472"/>
      <c r="O18" s="472"/>
      <c r="P18" s="472"/>
      <c r="Q18" s="472"/>
      <c r="R18" s="473"/>
      <c r="S18" s="473"/>
      <c r="T18" s="473"/>
      <c r="U18" s="473"/>
      <c r="V18" s="474"/>
      <c r="W18" s="490"/>
      <c r="X18" s="491"/>
      <c r="Y18" s="491"/>
      <c r="Z18" s="491"/>
      <c r="AA18" s="491"/>
      <c r="AB18" s="515"/>
      <c r="AC18" s="389">
        <v>51.5</v>
      </c>
      <c r="AD18" s="390"/>
      <c r="AE18" s="390"/>
      <c r="AF18" s="390"/>
      <c r="AG18" s="475"/>
      <c r="AH18" s="389">
        <v>48.9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2891799</v>
      </c>
      <c r="BO18" s="420"/>
      <c r="BP18" s="420"/>
      <c r="BQ18" s="420"/>
      <c r="BR18" s="420"/>
      <c r="BS18" s="420"/>
      <c r="BT18" s="420"/>
      <c r="BU18" s="421"/>
      <c r="BV18" s="419">
        <v>2764446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3900827</v>
      </c>
      <c r="BO19" s="420"/>
      <c r="BP19" s="420"/>
      <c r="BQ19" s="420"/>
      <c r="BR19" s="420"/>
      <c r="BS19" s="420"/>
      <c r="BT19" s="420"/>
      <c r="BU19" s="421"/>
      <c r="BV19" s="419">
        <v>4077489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2772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5815200</v>
      </c>
      <c r="BO22" s="449"/>
      <c r="BP22" s="449"/>
      <c r="BQ22" s="449"/>
      <c r="BR22" s="449"/>
      <c r="BS22" s="449"/>
      <c r="BT22" s="449"/>
      <c r="BU22" s="450"/>
      <c r="BV22" s="448">
        <v>5718234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5668359</v>
      </c>
      <c r="BO23" s="420"/>
      <c r="BP23" s="420"/>
      <c r="BQ23" s="420"/>
      <c r="BR23" s="420"/>
      <c r="BS23" s="420"/>
      <c r="BT23" s="420"/>
      <c r="BU23" s="421"/>
      <c r="BV23" s="419">
        <v>5602520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7590</v>
      </c>
      <c r="R24" s="373"/>
      <c r="S24" s="373"/>
      <c r="T24" s="373"/>
      <c r="U24" s="373"/>
      <c r="V24" s="374"/>
      <c r="W24" s="462"/>
      <c r="X24" s="399"/>
      <c r="Y24" s="400"/>
      <c r="Z24" s="375" t="s">
        <v>162</v>
      </c>
      <c r="AA24" s="376"/>
      <c r="AB24" s="376"/>
      <c r="AC24" s="376"/>
      <c r="AD24" s="376"/>
      <c r="AE24" s="376"/>
      <c r="AF24" s="376"/>
      <c r="AG24" s="377"/>
      <c r="AH24" s="372">
        <v>78</v>
      </c>
      <c r="AI24" s="373"/>
      <c r="AJ24" s="373"/>
      <c r="AK24" s="373"/>
      <c r="AL24" s="374"/>
      <c r="AM24" s="372">
        <v>232284</v>
      </c>
      <c r="AN24" s="373"/>
      <c r="AO24" s="373"/>
      <c r="AP24" s="373"/>
      <c r="AQ24" s="373"/>
      <c r="AR24" s="374"/>
      <c r="AS24" s="372">
        <v>2978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4184886</v>
      </c>
      <c r="BO24" s="420"/>
      <c r="BP24" s="420"/>
      <c r="BQ24" s="420"/>
      <c r="BR24" s="420"/>
      <c r="BS24" s="420"/>
      <c r="BT24" s="420"/>
      <c r="BU24" s="421"/>
      <c r="BV24" s="419">
        <v>3920785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5940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415682</v>
      </c>
      <c r="BO25" s="449"/>
      <c r="BP25" s="449"/>
      <c r="BQ25" s="449"/>
      <c r="BR25" s="449"/>
      <c r="BS25" s="449"/>
      <c r="BT25" s="449"/>
      <c r="BU25" s="450"/>
      <c r="BV25" s="448">
        <v>266569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5530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3060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40517</v>
      </c>
      <c r="BO27" s="454"/>
      <c r="BP27" s="454"/>
      <c r="BQ27" s="454"/>
      <c r="BR27" s="454"/>
      <c r="BS27" s="454"/>
      <c r="BT27" s="454"/>
      <c r="BU27" s="455"/>
      <c r="BV27" s="453">
        <v>40517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2480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1737445</v>
      </c>
      <c r="BO28" s="449"/>
      <c r="BP28" s="449"/>
      <c r="BQ28" s="449"/>
      <c r="BR28" s="449"/>
      <c r="BS28" s="449"/>
      <c r="BT28" s="449"/>
      <c r="BU28" s="450"/>
      <c r="BV28" s="448">
        <v>1733021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8</v>
      </c>
      <c r="M29" s="373"/>
      <c r="N29" s="373"/>
      <c r="O29" s="373"/>
      <c r="P29" s="374"/>
      <c r="Q29" s="372">
        <v>2270</v>
      </c>
      <c r="R29" s="373"/>
      <c r="S29" s="373"/>
      <c r="T29" s="373"/>
      <c r="U29" s="373"/>
      <c r="V29" s="374"/>
      <c r="W29" s="463"/>
      <c r="X29" s="464"/>
      <c r="Y29" s="465"/>
      <c r="Z29" s="375" t="s">
        <v>178</v>
      </c>
      <c r="AA29" s="376"/>
      <c r="AB29" s="376"/>
      <c r="AC29" s="376"/>
      <c r="AD29" s="376"/>
      <c r="AE29" s="376"/>
      <c r="AF29" s="376"/>
      <c r="AG29" s="377"/>
      <c r="AH29" s="372">
        <v>80</v>
      </c>
      <c r="AI29" s="373"/>
      <c r="AJ29" s="373"/>
      <c r="AK29" s="373"/>
      <c r="AL29" s="374"/>
      <c r="AM29" s="372">
        <v>240362</v>
      </c>
      <c r="AN29" s="373"/>
      <c r="AO29" s="373"/>
      <c r="AP29" s="373"/>
      <c r="AQ29" s="373"/>
      <c r="AR29" s="374"/>
      <c r="AS29" s="372">
        <v>3005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353839</v>
      </c>
      <c r="BO29" s="420"/>
      <c r="BP29" s="420"/>
      <c r="BQ29" s="420"/>
      <c r="BR29" s="420"/>
      <c r="BS29" s="420"/>
      <c r="BT29" s="420"/>
      <c r="BU29" s="421"/>
      <c r="BV29" s="419">
        <v>338828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3005561</v>
      </c>
      <c r="BO30" s="454"/>
      <c r="BP30" s="454"/>
      <c r="BQ30" s="454"/>
      <c r="BR30" s="454"/>
      <c r="BS30" s="454"/>
      <c r="BT30" s="454"/>
      <c r="BU30" s="455"/>
      <c r="BV30" s="453">
        <v>2636442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東串良町国民健康保険特別会計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東串良町水道事業</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大隅肝属広域事務組合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東串良町介護保険特別会計（保険事業勘定）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大隅肝属地区消防組合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東串良町介護保険特別会計（サービス事業勘定）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鹿児島県市町村総合事務組合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東串良町後期高齢者医療特別会計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鹿児島県後期高齢者医療広域連合（一般会計）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鹿児島県後期高齢者医療広域連合（特別会計）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IVw1YpWOvxPSDe6rEliwLH/u5z6HNKeT2VIN+ReWBMNeOAb8jOIDUrbzC6JwAcNhU5AFlDbgMXmLbYLI9Iq1g==" saltValue="YC4WyEfnpQI7+lQDkBqQ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t="s">
        <v>487</v>
      </c>
      <c r="G34" s="33">
        <v>9.7799999999999994</v>
      </c>
      <c r="H34" s="33">
        <v>8.73</v>
      </c>
      <c r="I34" s="33">
        <v>6.55</v>
      </c>
      <c r="J34" s="34">
        <v>6.47</v>
      </c>
      <c r="K34" s="22"/>
      <c r="L34" s="22"/>
      <c r="M34" s="22"/>
      <c r="N34" s="22"/>
      <c r="O34" s="22"/>
      <c r="P34" s="22"/>
    </row>
    <row r="35" spans="1:16" ht="39" customHeight="1" x14ac:dyDescent="0.15">
      <c r="A35" s="22"/>
      <c r="B35" s="35"/>
      <c r="C35" s="1145" t="s">
        <v>534</v>
      </c>
      <c r="D35" s="1146"/>
      <c r="E35" s="1147"/>
      <c r="F35" s="36">
        <v>7.87</v>
      </c>
      <c r="G35" s="37">
        <v>8.16</v>
      </c>
      <c r="H35" s="37">
        <v>9.5399999999999991</v>
      </c>
      <c r="I35" s="37">
        <v>6</v>
      </c>
      <c r="J35" s="38">
        <v>5.29</v>
      </c>
      <c r="K35" s="22"/>
      <c r="L35" s="22"/>
      <c r="M35" s="22"/>
      <c r="N35" s="22"/>
      <c r="O35" s="22"/>
      <c r="P35" s="22"/>
    </row>
    <row r="36" spans="1:16" ht="39" customHeight="1" x14ac:dyDescent="0.15">
      <c r="A36" s="22"/>
      <c r="B36" s="35"/>
      <c r="C36" s="1145" t="s">
        <v>535</v>
      </c>
      <c r="D36" s="1146"/>
      <c r="E36" s="1147"/>
      <c r="F36" s="36">
        <v>0.84</v>
      </c>
      <c r="G36" s="37">
        <v>1.86</v>
      </c>
      <c r="H36" s="37">
        <v>3.66</v>
      </c>
      <c r="I36" s="37">
        <v>1.52</v>
      </c>
      <c r="J36" s="38">
        <v>2.39</v>
      </c>
      <c r="K36" s="22"/>
      <c r="L36" s="22"/>
      <c r="M36" s="22"/>
      <c r="N36" s="22"/>
      <c r="O36" s="22"/>
      <c r="P36" s="22"/>
    </row>
    <row r="37" spans="1:16" ht="39" customHeight="1" x14ac:dyDescent="0.15">
      <c r="A37" s="22"/>
      <c r="B37" s="35"/>
      <c r="C37" s="1145" t="s">
        <v>536</v>
      </c>
      <c r="D37" s="1146"/>
      <c r="E37" s="1147"/>
      <c r="F37" s="36">
        <v>2.59</v>
      </c>
      <c r="G37" s="37">
        <v>2.92</v>
      </c>
      <c r="H37" s="37">
        <v>2.83</v>
      </c>
      <c r="I37" s="37">
        <v>1.75</v>
      </c>
      <c r="J37" s="38">
        <v>1.52</v>
      </c>
      <c r="K37" s="22"/>
      <c r="L37" s="22"/>
      <c r="M37" s="22"/>
      <c r="N37" s="22"/>
      <c r="O37" s="22"/>
      <c r="P37" s="22"/>
    </row>
    <row r="38" spans="1:16" ht="39" customHeight="1" x14ac:dyDescent="0.15">
      <c r="A38" s="22"/>
      <c r="B38" s="35"/>
      <c r="C38" s="1145" t="s">
        <v>537</v>
      </c>
      <c r="D38" s="1146"/>
      <c r="E38" s="1147"/>
      <c r="F38" s="36">
        <v>0.08</v>
      </c>
      <c r="G38" s="37">
        <v>0.03</v>
      </c>
      <c r="H38" s="37">
        <v>7.0000000000000007E-2</v>
      </c>
      <c r="I38" s="37">
        <v>0.11</v>
      </c>
      <c r="J38" s="38">
        <v>0.08</v>
      </c>
      <c r="K38" s="22"/>
      <c r="L38" s="22"/>
      <c r="M38" s="22"/>
      <c r="N38" s="22"/>
      <c r="O38" s="22"/>
      <c r="P38" s="22"/>
    </row>
    <row r="39" spans="1:16" ht="39" customHeight="1" x14ac:dyDescent="0.15">
      <c r="A39" s="22"/>
      <c r="B39" s="35"/>
      <c r="C39" s="1145" t="s">
        <v>538</v>
      </c>
      <c r="D39" s="1146"/>
      <c r="E39" s="1147"/>
      <c r="F39" s="36">
        <v>0.02</v>
      </c>
      <c r="G39" s="37">
        <v>0.02</v>
      </c>
      <c r="H39" s="37">
        <v>0.01</v>
      </c>
      <c r="I39" s="37">
        <v>0.02</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0.77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k2PMaleDgRVOLN0DN2gmFmbj6pyZLrTGK1DpIz538kmBeIZ/qRla4VY1D6p59F88E/IeAGBOKcYf5jIjdGXfw==" saltValue="zCTSXwCIBA9jwK3NRE1x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529</v>
      </c>
      <c r="L45" s="60">
        <v>547</v>
      </c>
      <c r="M45" s="60">
        <v>573</v>
      </c>
      <c r="N45" s="60">
        <v>604</v>
      </c>
      <c r="O45" s="61">
        <v>670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v>
      </c>
      <c r="L48" s="64">
        <v>13</v>
      </c>
      <c r="M48" s="64">
        <v>18</v>
      </c>
      <c r="N48" s="64">
        <v>19</v>
      </c>
      <c r="O48" s="65">
        <v>20</v>
      </c>
      <c r="P48" s="48"/>
      <c r="Q48" s="48"/>
      <c r="R48" s="48"/>
      <c r="S48" s="48"/>
      <c r="T48" s="48"/>
      <c r="U48" s="48"/>
    </row>
    <row r="49" spans="1:21" ht="30.75" customHeight="1" x14ac:dyDescent="0.15">
      <c r="A49" s="48"/>
      <c r="B49" s="1178"/>
      <c r="C49" s="1179"/>
      <c r="D49" s="62"/>
      <c r="E49" s="1155" t="s">
        <v>14</v>
      </c>
      <c r="F49" s="1155"/>
      <c r="G49" s="1155"/>
      <c r="H49" s="1155"/>
      <c r="I49" s="1155"/>
      <c r="J49" s="1156"/>
      <c r="K49" s="63">
        <v>44</v>
      </c>
      <c r="L49" s="64">
        <v>45</v>
      </c>
      <c r="M49" s="64">
        <v>42</v>
      </c>
      <c r="N49" s="64">
        <v>39</v>
      </c>
      <c r="O49" s="65">
        <v>20</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412</v>
      </c>
      <c r="L52" s="64">
        <v>413</v>
      </c>
      <c r="M52" s="64">
        <v>432</v>
      </c>
      <c r="N52" s="64">
        <v>448</v>
      </c>
      <c r="O52" s="65">
        <v>495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179</v>
      </c>
      <c r="L53" s="69">
        <v>192</v>
      </c>
      <c r="M53" s="69">
        <v>201</v>
      </c>
      <c r="N53" s="69">
        <v>214</v>
      </c>
      <c r="O53" s="70">
        <v>215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5QRSQTT5v1xNPQ84xOLzzweHO3Hr/sCVcAxx5pBl6sVj1gGXN42/jHrw2iR8Evxh+gBJUS/XkqcFOgYCDECJQ==" saltValue="bfuIdoG4QmlgujELfRQy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5721</v>
      </c>
      <c r="J41" s="356">
        <v>5763</v>
      </c>
      <c r="K41" s="356">
        <v>5818</v>
      </c>
      <c r="L41" s="356">
        <v>5718</v>
      </c>
      <c r="M41" s="357">
        <v>5815</v>
      </c>
    </row>
    <row r="42" spans="2:13" ht="27.75" customHeight="1" x14ac:dyDescent="0.15">
      <c r="B42" s="1186"/>
      <c r="C42" s="1187"/>
      <c r="D42" s="106"/>
      <c r="E42" s="1190" t="s">
        <v>32</v>
      </c>
      <c r="F42" s="1190"/>
      <c r="G42" s="1190"/>
      <c r="H42" s="1191"/>
      <c r="I42" s="358">
        <v>545</v>
      </c>
      <c r="J42" s="359">
        <v>425</v>
      </c>
      <c r="K42" s="359">
        <v>325</v>
      </c>
      <c r="L42" s="359">
        <v>202</v>
      </c>
      <c r="M42" s="360">
        <v>396</v>
      </c>
    </row>
    <row r="43" spans="2:13" ht="27.75" customHeight="1" x14ac:dyDescent="0.15">
      <c r="B43" s="1186"/>
      <c r="C43" s="1187"/>
      <c r="D43" s="106"/>
      <c r="E43" s="1190" t="s">
        <v>33</v>
      </c>
      <c r="F43" s="1190"/>
      <c r="G43" s="1190"/>
      <c r="H43" s="1191"/>
      <c r="I43" s="358">
        <v>344</v>
      </c>
      <c r="J43" s="359">
        <v>271</v>
      </c>
      <c r="K43" s="359">
        <v>252</v>
      </c>
      <c r="L43" s="359">
        <v>235</v>
      </c>
      <c r="M43" s="360">
        <v>217</v>
      </c>
    </row>
    <row r="44" spans="2:13" ht="27.75" customHeight="1" x14ac:dyDescent="0.15">
      <c r="B44" s="1186"/>
      <c r="C44" s="1187"/>
      <c r="D44" s="106"/>
      <c r="E44" s="1190" t="s">
        <v>34</v>
      </c>
      <c r="F44" s="1190"/>
      <c r="G44" s="1190"/>
      <c r="H44" s="1191"/>
      <c r="I44" s="358">
        <v>160</v>
      </c>
      <c r="J44" s="359">
        <v>114</v>
      </c>
      <c r="K44" s="359">
        <v>68</v>
      </c>
      <c r="L44" s="359">
        <v>40</v>
      </c>
      <c r="M44" s="360">
        <v>25</v>
      </c>
    </row>
    <row r="45" spans="2:13" ht="27.75" customHeight="1" x14ac:dyDescent="0.15">
      <c r="B45" s="1186"/>
      <c r="C45" s="1187"/>
      <c r="D45" s="106"/>
      <c r="E45" s="1190" t="s">
        <v>35</v>
      </c>
      <c r="F45" s="1190"/>
      <c r="G45" s="1190"/>
      <c r="H45" s="1191"/>
      <c r="I45" s="358">
        <v>384</v>
      </c>
      <c r="J45" s="359">
        <v>300</v>
      </c>
      <c r="K45" s="359">
        <v>199</v>
      </c>
      <c r="L45" s="359">
        <v>108</v>
      </c>
      <c r="M45" s="360">
        <v>161</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2738</v>
      </c>
      <c r="J50" s="359">
        <v>3101</v>
      </c>
      <c r="K50" s="359">
        <v>3887</v>
      </c>
      <c r="L50" s="359">
        <v>4864</v>
      </c>
      <c r="M50" s="360">
        <v>5253</v>
      </c>
    </row>
    <row r="51" spans="2:13" ht="27.75" customHeight="1" x14ac:dyDescent="0.15">
      <c r="B51" s="1186"/>
      <c r="C51" s="1187"/>
      <c r="D51" s="106"/>
      <c r="E51" s="1190" t="s">
        <v>42</v>
      </c>
      <c r="F51" s="1190"/>
      <c r="G51" s="1190"/>
      <c r="H51" s="1191"/>
      <c r="I51" s="358">
        <v>67</v>
      </c>
      <c r="J51" s="359">
        <v>53</v>
      </c>
      <c r="K51" s="359">
        <v>39</v>
      </c>
      <c r="L51" s="359">
        <v>26</v>
      </c>
      <c r="M51" s="360">
        <v>16</v>
      </c>
    </row>
    <row r="52" spans="2:13" ht="27.75" customHeight="1" x14ac:dyDescent="0.15">
      <c r="B52" s="1188"/>
      <c r="C52" s="1189"/>
      <c r="D52" s="106"/>
      <c r="E52" s="1190" t="s">
        <v>43</v>
      </c>
      <c r="F52" s="1190"/>
      <c r="G52" s="1190"/>
      <c r="H52" s="1191"/>
      <c r="I52" s="358">
        <v>4711</v>
      </c>
      <c r="J52" s="359">
        <v>4448</v>
      </c>
      <c r="K52" s="359">
        <v>4786</v>
      </c>
      <c r="L52" s="359">
        <v>4675</v>
      </c>
      <c r="M52" s="360">
        <v>4834</v>
      </c>
    </row>
    <row r="53" spans="2:13" ht="27.75" customHeight="1" thickBot="1" x14ac:dyDescent="0.2">
      <c r="B53" s="1192" t="s">
        <v>19</v>
      </c>
      <c r="C53" s="1193"/>
      <c r="D53" s="110"/>
      <c r="E53" s="1194" t="s">
        <v>44</v>
      </c>
      <c r="F53" s="1194"/>
      <c r="G53" s="1194"/>
      <c r="H53" s="1195"/>
      <c r="I53" s="361">
        <v>-363</v>
      </c>
      <c r="J53" s="362">
        <v>-730</v>
      </c>
      <c r="K53" s="362">
        <v>-2050</v>
      </c>
      <c r="L53" s="362">
        <v>-3261</v>
      </c>
      <c r="M53" s="363">
        <v>-3487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uGw1CDXBAFkgFMZNgogOLHNHizzkrKreMEy0vkVkAqSulAeZ+NVzV1+tV4ZJlptJ3CXnCghbEawVzNzYq6YLg==" saltValue="US7ESaiZF+09vlaQM6fB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1951</v>
      </c>
      <c r="G55" s="122">
        <v>1733</v>
      </c>
      <c r="H55" s="123">
        <v>1737</v>
      </c>
    </row>
    <row r="56" spans="2:8" ht="52.5" customHeight="1" x14ac:dyDescent="0.15">
      <c r="B56" s="124"/>
      <c r="C56" s="1213" t="s">
        <v>47</v>
      </c>
      <c r="D56" s="1213"/>
      <c r="E56" s="1214"/>
      <c r="F56" s="125">
        <v>339</v>
      </c>
      <c r="G56" s="125">
        <v>339</v>
      </c>
      <c r="H56" s="126">
        <v>354</v>
      </c>
    </row>
    <row r="57" spans="2:8" ht="53.25" customHeight="1" x14ac:dyDescent="0.15">
      <c r="B57" s="124"/>
      <c r="C57" s="1215" t="s">
        <v>48</v>
      </c>
      <c r="D57" s="1215"/>
      <c r="E57" s="1216"/>
      <c r="F57" s="127">
        <v>1442</v>
      </c>
      <c r="G57" s="127">
        <v>2636</v>
      </c>
      <c r="H57" s="128">
        <v>3006</v>
      </c>
    </row>
    <row r="58" spans="2:8" ht="45.75" customHeight="1" x14ac:dyDescent="0.15">
      <c r="B58" s="129"/>
      <c r="C58" s="1203" t="s">
        <v>551</v>
      </c>
      <c r="D58" s="1204"/>
      <c r="E58" s="1205"/>
      <c r="F58" s="130">
        <v>1081</v>
      </c>
      <c r="G58" s="130">
        <v>1792</v>
      </c>
      <c r="H58" s="131">
        <v>2069</v>
      </c>
    </row>
    <row r="59" spans="2:8" ht="45.75" customHeight="1" x14ac:dyDescent="0.15">
      <c r="B59" s="129"/>
      <c r="C59" s="1203" t="s">
        <v>552</v>
      </c>
      <c r="D59" s="1204"/>
      <c r="E59" s="1205"/>
      <c r="F59" s="130">
        <v>356</v>
      </c>
      <c r="G59" s="130">
        <v>830</v>
      </c>
      <c r="H59" s="131">
        <v>922</v>
      </c>
    </row>
    <row r="60" spans="2:8" ht="45.75" customHeight="1" x14ac:dyDescent="0.15">
      <c r="B60" s="129"/>
      <c r="C60" s="1203" t="s">
        <v>553</v>
      </c>
      <c r="D60" s="1204"/>
      <c r="E60" s="1205"/>
      <c r="F60" s="130">
        <v>4</v>
      </c>
      <c r="G60" s="130">
        <v>7</v>
      </c>
      <c r="H60" s="131">
        <v>11</v>
      </c>
    </row>
    <row r="61" spans="2:8" ht="45.75" customHeight="1" x14ac:dyDescent="0.15">
      <c r="B61" s="129"/>
      <c r="C61" s="1203" t="s">
        <v>554</v>
      </c>
      <c r="D61" s="1204"/>
      <c r="E61" s="1205"/>
      <c r="F61" s="130" t="s">
        <v>487</v>
      </c>
      <c r="G61" s="130">
        <v>5</v>
      </c>
      <c r="H61" s="131">
        <v>3</v>
      </c>
    </row>
    <row r="62" spans="2:8" ht="45.75" customHeight="1" thickBot="1" x14ac:dyDescent="0.2">
      <c r="B62" s="132"/>
      <c r="C62" s="1206" t="s">
        <v>555</v>
      </c>
      <c r="D62" s="1207"/>
      <c r="E62" s="1208"/>
      <c r="F62" s="133">
        <v>1</v>
      </c>
      <c r="G62" s="133">
        <v>1</v>
      </c>
      <c r="H62" s="134">
        <v>1</v>
      </c>
    </row>
    <row r="63" spans="2:8" ht="52.5" customHeight="1" thickBot="1" x14ac:dyDescent="0.2">
      <c r="B63" s="135"/>
      <c r="C63" s="1209" t="s">
        <v>49</v>
      </c>
      <c r="D63" s="1209"/>
      <c r="E63" s="1210"/>
      <c r="F63" s="136">
        <v>3732</v>
      </c>
      <c r="G63" s="136">
        <v>4708</v>
      </c>
      <c r="H63" s="137">
        <v>5097</v>
      </c>
    </row>
    <row r="64" spans="2:8" x14ac:dyDescent="0.15"/>
  </sheetData>
  <sheetProtection algorithmName="SHA-512" hashValue="W6FF6tpbWlN4hvH0s4e6NI1kb1BbFQipqqQ8QQ2aXZfxy0fb1mEh+Wthe+ehlbV0MuBX5ejYskoeME4Qw/gMBA==" saltValue="p2QAf2epAfKSXBa2m+mj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169646</v>
      </c>
      <c r="E3" s="156"/>
      <c r="F3" s="157">
        <v>190274</v>
      </c>
      <c r="G3" s="158"/>
      <c r="H3" s="159"/>
    </row>
    <row r="4" spans="1:8" x14ac:dyDescent="0.15">
      <c r="A4" s="160"/>
      <c r="B4" s="161"/>
      <c r="C4" s="162"/>
      <c r="D4" s="163">
        <v>58680</v>
      </c>
      <c r="E4" s="164"/>
      <c r="F4" s="165">
        <v>88584</v>
      </c>
      <c r="G4" s="166"/>
      <c r="H4" s="167"/>
    </row>
    <row r="5" spans="1:8" x14ac:dyDescent="0.15">
      <c r="A5" s="148" t="s">
        <v>520</v>
      </c>
      <c r="B5" s="153"/>
      <c r="C5" s="154"/>
      <c r="D5" s="155">
        <v>156025</v>
      </c>
      <c r="E5" s="156"/>
      <c r="F5" s="157">
        <v>200194</v>
      </c>
      <c r="G5" s="158"/>
      <c r="H5" s="159"/>
    </row>
    <row r="6" spans="1:8" x14ac:dyDescent="0.15">
      <c r="A6" s="160"/>
      <c r="B6" s="161"/>
      <c r="C6" s="162"/>
      <c r="D6" s="163">
        <v>51491</v>
      </c>
      <c r="E6" s="164"/>
      <c r="F6" s="165">
        <v>106422</v>
      </c>
      <c r="G6" s="166"/>
      <c r="H6" s="167"/>
    </row>
    <row r="7" spans="1:8" x14ac:dyDescent="0.15">
      <c r="A7" s="148" t="s">
        <v>521</v>
      </c>
      <c r="B7" s="153"/>
      <c r="C7" s="154"/>
      <c r="D7" s="155">
        <v>136836</v>
      </c>
      <c r="E7" s="156"/>
      <c r="F7" s="157">
        <v>196914</v>
      </c>
      <c r="G7" s="158"/>
      <c r="H7" s="159"/>
    </row>
    <row r="8" spans="1:8" x14ac:dyDescent="0.15">
      <c r="A8" s="160"/>
      <c r="B8" s="161"/>
      <c r="C8" s="162"/>
      <c r="D8" s="163">
        <v>52895</v>
      </c>
      <c r="E8" s="164"/>
      <c r="F8" s="165">
        <v>98966</v>
      </c>
      <c r="G8" s="166"/>
      <c r="H8" s="167"/>
    </row>
    <row r="9" spans="1:8" x14ac:dyDescent="0.15">
      <c r="A9" s="148" t="s">
        <v>522</v>
      </c>
      <c r="B9" s="153"/>
      <c r="C9" s="154"/>
      <c r="D9" s="155">
        <v>121941</v>
      </c>
      <c r="E9" s="156"/>
      <c r="F9" s="157">
        <v>204757</v>
      </c>
      <c r="G9" s="158"/>
      <c r="H9" s="159"/>
    </row>
    <row r="10" spans="1:8" x14ac:dyDescent="0.15">
      <c r="A10" s="160"/>
      <c r="B10" s="161"/>
      <c r="C10" s="162"/>
      <c r="D10" s="163">
        <v>49602</v>
      </c>
      <c r="E10" s="164"/>
      <c r="F10" s="165">
        <v>106071</v>
      </c>
      <c r="G10" s="166"/>
      <c r="H10" s="167"/>
    </row>
    <row r="11" spans="1:8" x14ac:dyDescent="0.15">
      <c r="A11" s="148" t="s">
        <v>523</v>
      </c>
      <c r="B11" s="153"/>
      <c r="C11" s="154"/>
      <c r="D11" s="155">
        <v>191806</v>
      </c>
      <c r="E11" s="156"/>
      <c r="F11" s="157">
        <v>194971</v>
      </c>
      <c r="G11" s="158"/>
      <c r="H11" s="159"/>
    </row>
    <row r="12" spans="1:8" x14ac:dyDescent="0.15">
      <c r="A12" s="160"/>
      <c r="B12" s="161"/>
      <c r="C12" s="168"/>
      <c r="D12" s="163">
        <v>51716</v>
      </c>
      <c r="E12" s="164"/>
      <c r="F12" s="165">
        <v>105966</v>
      </c>
      <c r="G12" s="166"/>
      <c r="H12" s="167"/>
    </row>
    <row r="13" spans="1:8" x14ac:dyDescent="0.15">
      <c r="A13" s="148"/>
      <c r="B13" s="153"/>
      <c r="C13" s="169"/>
      <c r="D13" s="170">
        <v>155251</v>
      </c>
      <c r="E13" s="171"/>
      <c r="F13" s="172">
        <v>197422</v>
      </c>
      <c r="G13" s="173"/>
      <c r="H13" s="159"/>
    </row>
    <row r="14" spans="1:8" x14ac:dyDescent="0.15">
      <c r="A14" s="160"/>
      <c r="B14" s="161"/>
      <c r="C14" s="162"/>
      <c r="D14" s="163">
        <v>52877</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7.87</v>
      </c>
      <c r="C19" s="174">
        <f>ROUND(VALUE(SUBSTITUTE(実質収支比率等に係る経年分析!G$48,"▲","-")),2)</f>
        <v>8.17</v>
      </c>
      <c r="D19" s="174">
        <f>ROUND(VALUE(SUBSTITUTE(実質収支比率等に係る経年分析!H$48,"▲","-")),2)</f>
        <v>9.5399999999999991</v>
      </c>
      <c r="E19" s="174">
        <f>ROUND(VALUE(SUBSTITUTE(実質収支比率等に係る経年分析!I$48,"▲","-")),2)</f>
        <v>6.01</v>
      </c>
      <c r="F19" s="174">
        <f>ROUND(VALUE(SUBSTITUTE(実質収支比率等に係る経年分析!J$48,"▲","-")),2)</f>
        <v>5.29</v>
      </c>
    </row>
    <row r="20" spans="1:11" x14ac:dyDescent="0.15">
      <c r="A20" s="174" t="s">
        <v>53</v>
      </c>
      <c r="B20" s="174">
        <f>ROUND(VALUE(SUBSTITUTE(実質収支比率等に係る経年分析!F$47,"▲","-")),2)</f>
        <v>63.72</v>
      </c>
      <c r="C20" s="174">
        <f>ROUND(VALUE(SUBSTITUTE(実質収支比率等に係る経年分析!G$47,"▲","-")),2)</f>
        <v>64.02</v>
      </c>
      <c r="D20" s="174">
        <f>ROUND(VALUE(SUBSTITUTE(実質収支比率等に係る経年分析!H$47,"▲","-")),2)</f>
        <v>63.32</v>
      </c>
      <c r="E20" s="174">
        <f>ROUND(VALUE(SUBSTITUTE(実質収支比率等に係る経年分析!I$47,"▲","-")),2)</f>
        <v>56.72</v>
      </c>
      <c r="F20" s="174">
        <f>ROUND(VALUE(SUBSTITUTE(実質収支比率等に係る経年分析!J$47,"▲","-")),2)</f>
        <v>54.59</v>
      </c>
    </row>
    <row r="21" spans="1:11" x14ac:dyDescent="0.15">
      <c r="A21" s="174" t="s">
        <v>54</v>
      </c>
      <c r="B21" s="174">
        <f>IF(ISNUMBER(VALUE(SUBSTITUTE(実質収支比率等に係る経年分析!F$49,"▲","-"))),ROUND(VALUE(SUBSTITUTE(実質収支比率等に係る経年分析!F$49,"▲","-")),2),NA())</f>
        <v>1.84</v>
      </c>
      <c r="C21" s="174">
        <f>IF(ISNUMBER(VALUE(SUBSTITUTE(実質収支比率等に係る経年分析!G$49,"▲","-"))),ROUND(VALUE(SUBSTITUTE(実質収支比率等に係る経年分析!G$49,"▲","-")),2),NA())</f>
        <v>4.47</v>
      </c>
      <c r="D21" s="174">
        <f>IF(ISNUMBER(VALUE(SUBSTITUTE(実質収支比率等に係る経年分析!H$49,"▲","-"))),ROUND(VALUE(SUBSTITUTE(実質収支比率等に係る経年分析!H$49,"▲","-")),2),NA())</f>
        <v>5.77</v>
      </c>
      <c r="E21" s="174">
        <f>IF(ISNUMBER(VALUE(SUBSTITUTE(実質収支比率等に係る経年分析!I$49,"▲","-"))),ROUND(VALUE(SUBSTITUTE(実質収支比率等に係る経年分析!I$49,"▲","-")),2),NA())</f>
        <v>-10.74</v>
      </c>
      <c r="F21" s="174">
        <f>IF(ISNUMBER(VALUE(SUBSTITUTE(実質収支比率等に係る経年分析!J$49,"▲","-"))),ROUND(VALUE(SUBSTITUTE(実質収支比率等に係る経年分析!J$49,"▲","-")),2),NA())</f>
        <v>-0.34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東串良町後期高齢者医療特別会計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東串良町介護保険特別会計（サービス事業勘定）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東串良町介護保険特別会計（保険事業勘定）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2.59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1.52</v>
      </c>
    </row>
    <row r="34" spans="1:16" x14ac:dyDescent="0.15">
      <c r="A34" s="175" t="str">
        <f>IF(連結実質赤字比率に係る赤字・黒字の構成分析!C$36="",NA(),連結実質赤字比率に係る赤字・黒字の構成分析!C$36)</f>
        <v>東串良町国民健康保険特別会計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9.5399999999999991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5.29</v>
      </c>
    </row>
    <row r="36" spans="1:16" x14ac:dyDescent="0.15">
      <c r="A36" s="175" t="str">
        <f>IF(連結実質赤字比率に係る赤字・黒字の構成分析!C$34="",NA(),連結実質赤字比率に係る赤字・黒字の構成分析!C$34)</f>
        <v>東串良町水道事業</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412</v>
      </c>
      <c r="E42" s="176"/>
      <c r="F42" s="176"/>
      <c r="G42" s="176">
        <f>'実質公債費比率（分子）の構造'!L$52</f>
        <v>413</v>
      </c>
      <c r="H42" s="176"/>
      <c r="I42" s="176"/>
      <c r="J42" s="176">
        <f>'実質公債費比率（分子）の構造'!M$52</f>
        <v>432</v>
      </c>
      <c r="K42" s="176"/>
      <c r="L42" s="176"/>
      <c r="M42" s="176">
        <f>'実質公債費比率（分子）の構造'!N$52</f>
        <v>448</v>
      </c>
      <c r="N42" s="176"/>
      <c r="O42" s="176"/>
      <c r="P42" s="176">
        <f>'実質公債費比率（分子）の構造'!O$52</f>
        <v>495</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44</v>
      </c>
      <c r="C45" s="176"/>
      <c r="D45" s="176"/>
      <c r="E45" s="176">
        <f>'実質公債費比率（分子）の構造'!L$49</f>
        <v>45</v>
      </c>
      <c r="F45" s="176"/>
      <c r="G45" s="176"/>
      <c r="H45" s="176">
        <f>'実質公債費比率（分子）の構造'!M$49</f>
        <v>42</v>
      </c>
      <c r="I45" s="176"/>
      <c r="J45" s="176"/>
      <c r="K45" s="176">
        <f>'実質公債費比率（分子）の構造'!N$49</f>
        <v>39</v>
      </c>
      <c r="L45" s="176"/>
      <c r="M45" s="176"/>
      <c r="N45" s="176">
        <f>'実質公債費比率（分子）の構造'!O$49</f>
        <v>20</v>
      </c>
      <c r="O45" s="176"/>
      <c r="P45" s="176"/>
    </row>
    <row r="46" spans="1:16" x14ac:dyDescent="0.15">
      <c r="A46" s="176" t="s">
        <v>64</v>
      </c>
      <c r="B46" s="176">
        <f>'実質公債費比率（分子）の構造'!K$48</f>
        <v>18</v>
      </c>
      <c r="C46" s="176"/>
      <c r="D46" s="176"/>
      <c r="E46" s="176">
        <f>'実質公債費比率（分子）の構造'!L$48</f>
        <v>13</v>
      </c>
      <c r="F46" s="176"/>
      <c r="G46" s="176"/>
      <c r="H46" s="176">
        <f>'実質公債費比率（分子）の構造'!M$48</f>
        <v>18</v>
      </c>
      <c r="I46" s="176"/>
      <c r="J46" s="176"/>
      <c r="K46" s="176">
        <f>'実質公債費比率（分子）の構造'!N$48</f>
        <v>19</v>
      </c>
      <c r="L46" s="176"/>
      <c r="M46" s="176"/>
      <c r="N46" s="176">
        <f>'実質公債費比率（分子）の構造'!O$48</f>
        <v>20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529</v>
      </c>
      <c r="C49" s="176"/>
      <c r="D49" s="176"/>
      <c r="E49" s="176">
        <f>'実質公債費比率（分子）の構造'!L$45</f>
        <v>547</v>
      </c>
      <c r="F49" s="176"/>
      <c r="G49" s="176"/>
      <c r="H49" s="176">
        <f>'実質公債費比率（分子）の構造'!M$45</f>
        <v>573</v>
      </c>
      <c r="I49" s="176"/>
      <c r="J49" s="176"/>
      <c r="K49" s="176">
        <f>'実質公債費比率（分子）の構造'!N$45</f>
        <v>604</v>
      </c>
      <c r="L49" s="176"/>
      <c r="M49" s="176"/>
      <c r="N49" s="176">
        <f>'実質公債費比率（分子）の構造'!O$45</f>
        <v>670</v>
      </c>
      <c r="O49" s="176"/>
      <c r="P49" s="176"/>
    </row>
    <row r="50" spans="1:16" x14ac:dyDescent="0.15">
      <c r="A50" s="176" t="s">
        <v>67</v>
      </c>
      <c r="B50" s="176" t="e">
        <f>NA()</f>
        <v>#N/A</v>
      </c>
      <c r="C50" s="176">
        <f>IF(ISNUMBER('実質公債費比率（分子）の構造'!K$53),'実質公債費比率（分子）の構造'!K$53,NA())</f>
        <v>179</v>
      </c>
      <c r="D50" s="176" t="e">
        <f>NA()</f>
        <v>#N/A</v>
      </c>
      <c r="E50" s="176" t="e">
        <f>NA()</f>
        <v>#N/A</v>
      </c>
      <c r="F50" s="176">
        <f>IF(ISNUMBER('実質公債費比率（分子）の構造'!L$53),'実質公債費比率（分子）の構造'!L$53,NA())</f>
        <v>192</v>
      </c>
      <c r="G50" s="176" t="e">
        <f>NA()</f>
        <v>#N/A</v>
      </c>
      <c r="H50" s="176" t="e">
        <f>NA()</f>
        <v>#N/A</v>
      </c>
      <c r="I50" s="176">
        <f>IF(ISNUMBER('実質公債費比率（分子）の構造'!M$53),'実質公債費比率（分子）の構造'!M$53,NA())</f>
        <v>201</v>
      </c>
      <c r="J50" s="176" t="e">
        <f>NA()</f>
        <v>#N/A</v>
      </c>
      <c r="K50" s="176" t="e">
        <f>NA()</f>
        <v>#N/A</v>
      </c>
      <c r="L50" s="176">
        <f>IF(ISNUMBER('実質公債費比率（分子）の構造'!N$53),'実質公債費比率（分子）の構造'!N$53,NA())</f>
        <v>214</v>
      </c>
      <c r="M50" s="176" t="e">
        <f>NA()</f>
        <v>#N/A</v>
      </c>
      <c r="N50" s="176" t="e">
        <f>NA()</f>
        <v>#N/A</v>
      </c>
      <c r="O50" s="176">
        <f>IF(ISNUMBER('実質公債費比率（分子）の構造'!O$53),'実質公債費比率（分子）の構造'!O$53,NA())</f>
        <v>215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4711</v>
      </c>
      <c r="E56" s="175"/>
      <c r="F56" s="175"/>
      <c r="G56" s="175">
        <f>'将来負担比率（分子）の構造'!J$52</f>
        <v>4448</v>
      </c>
      <c r="H56" s="175"/>
      <c r="I56" s="175"/>
      <c r="J56" s="175">
        <f>'将来負担比率（分子）の構造'!K$52</f>
        <v>4786</v>
      </c>
      <c r="K56" s="175"/>
      <c r="L56" s="175"/>
      <c r="M56" s="175">
        <f>'将来負担比率（分子）の構造'!L$52</f>
        <v>4675</v>
      </c>
      <c r="N56" s="175"/>
      <c r="O56" s="175"/>
      <c r="P56" s="175">
        <f>'将来負担比率（分子）の構造'!M$52</f>
        <v>4834</v>
      </c>
    </row>
    <row r="57" spans="1:16" x14ac:dyDescent="0.15">
      <c r="A57" s="175" t="s">
        <v>42</v>
      </c>
      <c r="B57" s="175"/>
      <c r="C57" s="175"/>
      <c r="D57" s="175">
        <f>'将来負担比率（分子）の構造'!I$51</f>
        <v>67</v>
      </c>
      <c r="E57" s="175"/>
      <c r="F57" s="175"/>
      <c r="G57" s="175">
        <f>'将来負担比率（分子）の構造'!J$51</f>
        <v>53</v>
      </c>
      <c r="H57" s="175"/>
      <c r="I57" s="175"/>
      <c r="J57" s="175">
        <f>'将来負担比率（分子）の構造'!K$51</f>
        <v>39</v>
      </c>
      <c r="K57" s="175"/>
      <c r="L57" s="175"/>
      <c r="M57" s="175">
        <f>'将来負担比率（分子）の構造'!L$51</f>
        <v>26</v>
      </c>
      <c r="N57" s="175"/>
      <c r="O57" s="175"/>
      <c r="P57" s="175">
        <f>'将来負担比率（分子）の構造'!M$51</f>
        <v>16</v>
      </c>
    </row>
    <row r="58" spans="1:16" x14ac:dyDescent="0.15">
      <c r="A58" s="175" t="s">
        <v>41</v>
      </c>
      <c r="B58" s="175"/>
      <c r="C58" s="175"/>
      <c r="D58" s="175">
        <f>'将来負担比率（分子）の構造'!I$50</f>
        <v>2738</v>
      </c>
      <c r="E58" s="175"/>
      <c r="F58" s="175"/>
      <c r="G58" s="175">
        <f>'将来負担比率（分子）の構造'!J$50</f>
        <v>3101</v>
      </c>
      <c r="H58" s="175"/>
      <c r="I58" s="175"/>
      <c r="J58" s="175">
        <f>'将来負担比率（分子）の構造'!K$50</f>
        <v>3887</v>
      </c>
      <c r="K58" s="175"/>
      <c r="L58" s="175"/>
      <c r="M58" s="175">
        <f>'将来負担比率（分子）の構造'!L$50</f>
        <v>4864</v>
      </c>
      <c r="N58" s="175"/>
      <c r="O58" s="175"/>
      <c r="P58" s="175">
        <f>'将来負担比率（分子）の構造'!M$50</f>
        <v>5253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384</v>
      </c>
      <c r="C62" s="175"/>
      <c r="D62" s="175"/>
      <c r="E62" s="175">
        <f>'将来負担比率（分子）の構造'!J$45</f>
        <v>300</v>
      </c>
      <c r="F62" s="175"/>
      <c r="G62" s="175"/>
      <c r="H62" s="175">
        <f>'将来負担比率（分子）の構造'!K$45</f>
        <v>199</v>
      </c>
      <c r="I62" s="175"/>
      <c r="J62" s="175"/>
      <c r="K62" s="175">
        <f>'将来負担比率（分子）の構造'!L$45</f>
        <v>108</v>
      </c>
      <c r="L62" s="175"/>
      <c r="M62" s="175"/>
      <c r="N62" s="175">
        <f>'将来負担比率（分子）の構造'!M$45</f>
        <v>161</v>
      </c>
      <c r="O62" s="175"/>
      <c r="P62" s="175"/>
    </row>
    <row r="63" spans="1:16" x14ac:dyDescent="0.15">
      <c r="A63" s="175" t="s">
        <v>34</v>
      </c>
      <c r="B63" s="175">
        <f>'将来負担比率（分子）の構造'!I$44</f>
        <v>160</v>
      </c>
      <c r="C63" s="175"/>
      <c r="D63" s="175"/>
      <c r="E63" s="175">
        <f>'将来負担比率（分子）の構造'!J$44</f>
        <v>114</v>
      </c>
      <c r="F63" s="175"/>
      <c r="G63" s="175"/>
      <c r="H63" s="175">
        <f>'将来負担比率（分子）の構造'!K$44</f>
        <v>68</v>
      </c>
      <c r="I63" s="175"/>
      <c r="J63" s="175"/>
      <c r="K63" s="175">
        <f>'将来負担比率（分子）の構造'!L$44</f>
        <v>40</v>
      </c>
      <c r="L63" s="175"/>
      <c r="M63" s="175"/>
      <c r="N63" s="175">
        <f>'将来負担比率（分子）の構造'!M$44</f>
        <v>25</v>
      </c>
      <c r="O63" s="175"/>
      <c r="P63" s="175"/>
    </row>
    <row r="64" spans="1:16" x14ac:dyDescent="0.15">
      <c r="A64" s="175" t="s">
        <v>33</v>
      </c>
      <c r="B64" s="175">
        <f>'将来負担比率（分子）の構造'!I$43</f>
        <v>344</v>
      </c>
      <c r="C64" s="175"/>
      <c r="D64" s="175"/>
      <c r="E64" s="175">
        <f>'将来負担比率（分子）の構造'!J$43</f>
        <v>271</v>
      </c>
      <c r="F64" s="175"/>
      <c r="G64" s="175"/>
      <c r="H64" s="175">
        <f>'将来負担比率（分子）の構造'!K$43</f>
        <v>252</v>
      </c>
      <c r="I64" s="175"/>
      <c r="J64" s="175"/>
      <c r="K64" s="175">
        <f>'将来負担比率（分子）の構造'!L$43</f>
        <v>235</v>
      </c>
      <c r="L64" s="175"/>
      <c r="M64" s="175"/>
      <c r="N64" s="175">
        <f>'将来負担比率（分子）の構造'!M$43</f>
        <v>217</v>
      </c>
      <c r="O64" s="175"/>
      <c r="P64" s="175"/>
    </row>
    <row r="65" spans="1:16" x14ac:dyDescent="0.15">
      <c r="A65" s="175" t="s">
        <v>32</v>
      </c>
      <c r="B65" s="175">
        <f>'将来負担比率（分子）の構造'!I$42</f>
        <v>545</v>
      </c>
      <c r="C65" s="175"/>
      <c r="D65" s="175"/>
      <c r="E65" s="175">
        <f>'将来負担比率（分子）の構造'!J$42</f>
        <v>425</v>
      </c>
      <c r="F65" s="175"/>
      <c r="G65" s="175"/>
      <c r="H65" s="175">
        <f>'将来負担比率（分子）の構造'!K$42</f>
        <v>325</v>
      </c>
      <c r="I65" s="175"/>
      <c r="J65" s="175"/>
      <c r="K65" s="175">
        <f>'将来負担比率（分子）の構造'!L$42</f>
        <v>202</v>
      </c>
      <c r="L65" s="175"/>
      <c r="M65" s="175"/>
      <c r="N65" s="175">
        <f>'将来負担比率（分子）の構造'!M$42</f>
        <v>396</v>
      </c>
      <c r="O65" s="175"/>
      <c r="P65" s="175"/>
    </row>
    <row r="66" spans="1:16" x14ac:dyDescent="0.15">
      <c r="A66" s="175" t="s">
        <v>31</v>
      </c>
      <c r="B66" s="175">
        <f>'将来負担比率（分子）の構造'!I$41</f>
        <v>5721</v>
      </c>
      <c r="C66" s="175"/>
      <c r="D66" s="175"/>
      <c r="E66" s="175">
        <f>'将来負担比率（分子）の構造'!J$41</f>
        <v>5763</v>
      </c>
      <c r="F66" s="175"/>
      <c r="G66" s="175"/>
      <c r="H66" s="175">
        <f>'将来負担比率（分子）の構造'!K$41</f>
        <v>5818</v>
      </c>
      <c r="I66" s="175"/>
      <c r="J66" s="175"/>
      <c r="K66" s="175">
        <f>'将来負担比率（分子）の構造'!L$41</f>
        <v>5718</v>
      </c>
      <c r="L66" s="175"/>
      <c r="M66" s="175"/>
      <c r="N66" s="175">
        <f>'将来負担比率（分子）の構造'!M$41</f>
        <v>5815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1951</v>
      </c>
      <c r="C72" s="179">
        <f>基金残高に係る経年分析!G55</f>
        <v>1733</v>
      </c>
      <c r="D72" s="179">
        <f>基金残高に係る経年分析!H55</f>
        <v>1737</v>
      </c>
    </row>
    <row r="73" spans="1:16" x14ac:dyDescent="0.15">
      <c r="A73" s="178" t="s">
        <v>74</v>
      </c>
      <c r="B73" s="179">
        <f>基金残高に係る経年分析!F56</f>
        <v>339</v>
      </c>
      <c r="C73" s="179">
        <f>基金残高に係る経年分析!G56</f>
        <v>339</v>
      </c>
      <c r="D73" s="179">
        <f>基金残高に係る経年分析!H56</f>
        <v>354</v>
      </c>
    </row>
    <row r="74" spans="1:16" x14ac:dyDescent="0.15">
      <c r="A74" s="178" t="s">
        <v>75</v>
      </c>
      <c r="B74" s="179">
        <f>基金残高に係る経年分析!F57</f>
        <v>1442</v>
      </c>
      <c r="C74" s="179">
        <f>基金残高に係る経年分析!G57</f>
        <v>2636</v>
      </c>
      <c r="D74" s="179">
        <f>基金残高に係る経年分析!H57</f>
        <v>3006</v>
      </c>
    </row>
  </sheetData>
  <sheetProtection algorithmName="SHA-512" hashValue="7nyYPra3FnEKa18Rq7zkSfOAxdXo/xO38jBCw0KzQNTT8UrbQjsyK9naS6ZCjg4URZSX60h6VMuPzRa1jdUUBw==" saltValue="2Bgtm+KmWnuzHFk/0QOO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869860</v>
      </c>
      <c r="S5" s="677"/>
      <c r="T5" s="677"/>
      <c r="U5" s="677"/>
      <c r="V5" s="677"/>
      <c r="W5" s="677"/>
      <c r="X5" s="677"/>
      <c r="Y5" s="702"/>
      <c r="Z5" s="715">
        <v>11.8</v>
      </c>
      <c r="AA5" s="715"/>
      <c r="AB5" s="715"/>
      <c r="AC5" s="715"/>
      <c r="AD5" s="716">
        <v>869860</v>
      </c>
      <c r="AE5" s="716"/>
      <c r="AF5" s="716"/>
      <c r="AG5" s="716"/>
      <c r="AH5" s="716"/>
      <c r="AI5" s="716"/>
      <c r="AJ5" s="716"/>
      <c r="AK5" s="716"/>
      <c r="AL5" s="703">
        <v>27</v>
      </c>
      <c r="AM5" s="685"/>
      <c r="AN5" s="685"/>
      <c r="AO5" s="704"/>
      <c r="AP5" s="679" t="s">
        <v>217</v>
      </c>
      <c r="AQ5" s="680"/>
      <c r="AR5" s="680"/>
      <c r="AS5" s="680"/>
      <c r="AT5" s="680"/>
      <c r="AU5" s="680"/>
      <c r="AV5" s="680"/>
      <c r="AW5" s="680"/>
      <c r="AX5" s="680"/>
      <c r="AY5" s="680"/>
      <c r="AZ5" s="680"/>
      <c r="BA5" s="680"/>
      <c r="BB5" s="680"/>
      <c r="BC5" s="680"/>
      <c r="BD5" s="680"/>
      <c r="BE5" s="680"/>
      <c r="BF5" s="681"/>
      <c r="BG5" s="621">
        <v>869860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36844</v>
      </c>
      <c r="S6" s="622"/>
      <c r="T6" s="622"/>
      <c r="U6" s="622"/>
      <c r="V6" s="622"/>
      <c r="W6" s="622"/>
      <c r="X6" s="622"/>
      <c r="Y6" s="623"/>
      <c r="Z6" s="659">
        <v>0.5</v>
      </c>
      <c r="AA6" s="659"/>
      <c r="AB6" s="659"/>
      <c r="AC6" s="659"/>
      <c r="AD6" s="660">
        <v>36844</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869860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65666</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65666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154</v>
      </c>
      <c r="S7" s="622"/>
      <c r="T7" s="622"/>
      <c r="U7" s="622"/>
      <c r="V7" s="622"/>
      <c r="W7" s="622"/>
      <c r="X7" s="622"/>
      <c r="Y7" s="623"/>
      <c r="Z7" s="659">
        <v>0</v>
      </c>
      <c r="AA7" s="659"/>
      <c r="AB7" s="659"/>
      <c r="AC7" s="659"/>
      <c r="AD7" s="660">
        <v>154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233857</v>
      </c>
      <c r="BH7" s="622"/>
      <c r="BI7" s="622"/>
      <c r="BJ7" s="622"/>
      <c r="BK7" s="622"/>
      <c r="BL7" s="622"/>
      <c r="BM7" s="622"/>
      <c r="BN7" s="623"/>
      <c r="BO7" s="659">
        <v>26.9</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814962</v>
      </c>
      <c r="CS7" s="622"/>
      <c r="CT7" s="622"/>
      <c r="CU7" s="622"/>
      <c r="CV7" s="622"/>
      <c r="CW7" s="622"/>
      <c r="CX7" s="622"/>
      <c r="CY7" s="623"/>
      <c r="CZ7" s="659">
        <v>11.4</v>
      </c>
      <c r="DA7" s="659"/>
      <c r="DB7" s="659"/>
      <c r="DC7" s="659"/>
      <c r="DD7" s="627">
        <v>40046</v>
      </c>
      <c r="DE7" s="622"/>
      <c r="DF7" s="622"/>
      <c r="DG7" s="622"/>
      <c r="DH7" s="622"/>
      <c r="DI7" s="622"/>
      <c r="DJ7" s="622"/>
      <c r="DK7" s="622"/>
      <c r="DL7" s="622"/>
      <c r="DM7" s="622"/>
      <c r="DN7" s="622"/>
      <c r="DO7" s="622"/>
      <c r="DP7" s="623"/>
      <c r="DQ7" s="627">
        <v>711910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1809</v>
      </c>
      <c r="S8" s="622"/>
      <c r="T8" s="622"/>
      <c r="U8" s="622"/>
      <c r="V8" s="622"/>
      <c r="W8" s="622"/>
      <c r="X8" s="622"/>
      <c r="Y8" s="623"/>
      <c r="Z8" s="659">
        <v>0</v>
      </c>
      <c r="AA8" s="659"/>
      <c r="AB8" s="659"/>
      <c r="AC8" s="659"/>
      <c r="AD8" s="660">
        <v>1809</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9613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1741794</v>
      </c>
      <c r="CS8" s="622"/>
      <c r="CT8" s="622"/>
      <c r="CU8" s="622"/>
      <c r="CV8" s="622"/>
      <c r="CW8" s="622"/>
      <c r="CX8" s="622"/>
      <c r="CY8" s="623"/>
      <c r="CZ8" s="659">
        <v>24.3</v>
      </c>
      <c r="DA8" s="659"/>
      <c r="DB8" s="659"/>
      <c r="DC8" s="659"/>
      <c r="DD8" s="627">
        <v>1876</v>
      </c>
      <c r="DE8" s="622"/>
      <c r="DF8" s="622"/>
      <c r="DG8" s="622"/>
      <c r="DH8" s="622"/>
      <c r="DI8" s="622"/>
      <c r="DJ8" s="622"/>
      <c r="DK8" s="622"/>
      <c r="DL8" s="622"/>
      <c r="DM8" s="622"/>
      <c r="DN8" s="622"/>
      <c r="DO8" s="622"/>
      <c r="DP8" s="623"/>
      <c r="DQ8" s="627">
        <v>895222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2204</v>
      </c>
      <c r="S9" s="622"/>
      <c r="T9" s="622"/>
      <c r="U9" s="622"/>
      <c r="V9" s="622"/>
      <c r="W9" s="622"/>
      <c r="X9" s="622"/>
      <c r="Y9" s="623"/>
      <c r="Z9" s="659">
        <v>0</v>
      </c>
      <c r="AA9" s="659"/>
      <c r="AB9" s="659"/>
      <c r="AC9" s="659"/>
      <c r="AD9" s="660">
        <v>2204</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195137</v>
      </c>
      <c r="BH9" s="622"/>
      <c r="BI9" s="622"/>
      <c r="BJ9" s="622"/>
      <c r="BK9" s="622"/>
      <c r="BL9" s="622"/>
      <c r="BM9" s="622"/>
      <c r="BN9" s="623"/>
      <c r="BO9" s="659">
        <v>22.4</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266605</v>
      </c>
      <c r="CS9" s="622"/>
      <c r="CT9" s="622"/>
      <c r="CU9" s="622"/>
      <c r="CV9" s="622"/>
      <c r="CW9" s="622"/>
      <c r="CX9" s="622"/>
      <c r="CY9" s="623"/>
      <c r="CZ9" s="659">
        <v>3.7</v>
      </c>
      <c r="DA9" s="659"/>
      <c r="DB9" s="659"/>
      <c r="DC9" s="659"/>
      <c r="DD9" s="627">
        <v>9384</v>
      </c>
      <c r="DE9" s="622"/>
      <c r="DF9" s="622"/>
      <c r="DG9" s="622"/>
      <c r="DH9" s="622"/>
      <c r="DI9" s="622"/>
      <c r="DJ9" s="622"/>
      <c r="DK9" s="622"/>
      <c r="DL9" s="622"/>
      <c r="DM9" s="622"/>
      <c r="DN9" s="622"/>
      <c r="DO9" s="622"/>
      <c r="DP9" s="623"/>
      <c r="DQ9" s="627">
        <v>226273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14268</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150563</v>
      </c>
      <c r="S11" s="622"/>
      <c r="T11" s="622"/>
      <c r="U11" s="622"/>
      <c r="V11" s="622"/>
      <c r="W11" s="622"/>
      <c r="X11" s="622"/>
      <c r="Y11" s="623"/>
      <c r="Z11" s="624">
        <v>2</v>
      </c>
      <c r="AA11" s="625"/>
      <c r="AB11" s="625"/>
      <c r="AC11" s="626"/>
      <c r="AD11" s="627">
        <v>150563</v>
      </c>
      <c r="AE11" s="622"/>
      <c r="AF11" s="622"/>
      <c r="AG11" s="622"/>
      <c r="AH11" s="622"/>
      <c r="AI11" s="622"/>
      <c r="AJ11" s="622"/>
      <c r="AK11" s="623"/>
      <c r="AL11" s="624">
        <v>4.7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14839</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538113</v>
      </c>
      <c r="CS11" s="622"/>
      <c r="CT11" s="622"/>
      <c r="CU11" s="622"/>
      <c r="CV11" s="622"/>
      <c r="CW11" s="622"/>
      <c r="CX11" s="622"/>
      <c r="CY11" s="623"/>
      <c r="CZ11" s="659">
        <v>7.5</v>
      </c>
      <c r="DA11" s="659"/>
      <c r="DB11" s="659"/>
      <c r="DC11" s="659"/>
      <c r="DD11" s="627">
        <v>236105</v>
      </c>
      <c r="DE11" s="622"/>
      <c r="DF11" s="622"/>
      <c r="DG11" s="622"/>
      <c r="DH11" s="622"/>
      <c r="DI11" s="622"/>
      <c r="DJ11" s="622"/>
      <c r="DK11" s="622"/>
      <c r="DL11" s="622"/>
      <c r="DM11" s="622"/>
      <c r="DN11" s="622"/>
      <c r="DO11" s="622"/>
      <c r="DP11" s="623"/>
      <c r="DQ11" s="627">
        <v>243595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554239</v>
      </c>
      <c r="BH12" s="622"/>
      <c r="BI12" s="622"/>
      <c r="BJ12" s="622"/>
      <c r="BK12" s="622"/>
      <c r="BL12" s="622"/>
      <c r="BM12" s="622"/>
      <c r="BN12" s="623"/>
      <c r="BO12" s="659">
        <v>63.7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1497523</v>
      </c>
      <c r="CS12" s="622"/>
      <c r="CT12" s="622"/>
      <c r="CU12" s="622"/>
      <c r="CV12" s="622"/>
      <c r="CW12" s="622"/>
      <c r="CX12" s="622"/>
      <c r="CY12" s="623"/>
      <c r="CZ12" s="659">
        <v>20.9</v>
      </c>
      <c r="DA12" s="659"/>
      <c r="DB12" s="659"/>
      <c r="DC12" s="659"/>
      <c r="DD12" s="627">
        <v>72456</v>
      </c>
      <c r="DE12" s="622"/>
      <c r="DF12" s="622"/>
      <c r="DG12" s="622"/>
      <c r="DH12" s="622"/>
      <c r="DI12" s="622"/>
      <c r="DJ12" s="622"/>
      <c r="DK12" s="622"/>
      <c r="DL12" s="622"/>
      <c r="DM12" s="622"/>
      <c r="DN12" s="622"/>
      <c r="DO12" s="622"/>
      <c r="DP12" s="623"/>
      <c r="DQ12" s="627">
        <v>145627</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287148</v>
      </c>
      <c r="BH13" s="622"/>
      <c r="BI13" s="622"/>
      <c r="BJ13" s="622"/>
      <c r="BK13" s="622"/>
      <c r="BL13" s="622"/>
      <c r="BM13" s="622"/>
      <c r="BN13" s="623"/>
      <c r="BO13" s="659">
        <v>33</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510271</v>
      </c>
      <c r="CS13" s="622"/>
      <c r="CT13" s="622"/>
      <c r="CU13" s="622"/>
      <c r="CV13" s="622"/>
      <c r="CW13" s="622"/>
      <c r="CX13" s="622"/>
      <c r="CY13" s="623"/>
      <c r="CZ13" s="659">
        <v>7.1</v>
      </c>
      <c r="DA13" s="659"/>
      <c r="DB13" s="659"/>
      <c r="DC13" s="659"/>
      <c r="DD13" s="627">
        <v>455787</v>
      </c>
      <c r="DE13" s="622"/>
      <c r="DF13" s="622"/>
      <c r="DG13" s="622"/>
      <c r="DH13" s="622"/>
      <c r="DI13" s="622"/>
      <c r="DJ13" s="622"/>
      <c r="DK13" s="622"/>
      <c r="DL13" s="622"/>
      <c r="DM13" s="622"/>
      <c r="DN13" s="622"/>
      <c r="DO13" s="622"/>
      <c r="DP13" s="623"/>
      <c r="DQ13" s="627">
        <v>204119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218</v>
      </c>
      <c r="S14" s="622"/>
      <c r="T14" s="622"/>
      <c r="U14" s="622"/>
      <c r="V14" s="622"/>
      <c r="W14" s="622"/>
      <c r="X14" s="622"/>
      <c r="Y14" s="623"/>
      <c r="Z14" s="659">
        <v>0</v>
      </c>
      <c r="AA14" s="659"/>
      <c r="AB14" s="659"/>
      <c r="AC14" s="659"/>
      <c r="AD14" s="660">
        <v>218</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31772</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479859</v>
      </c>
      <c r="CS14" s="622"/>
      <c r="CT14" s="622"/>
      <c r="CU14" s="622"/>
      <c r="CV14" s="622"/>
      <c r="CW14" s="622"/>
      <c r="CX14" s="622"/>
      <c r="CY14" s="623"/>
      <c r="CZ14" s="659">
        <v>6.7</v>
      </c>
      <c r="DA14" s="659"/>
      <c r="DB14" s="659"/>
      <c r="DC14" s="659"/>
      <c r="DD14" s="627">
        <v>173241</v>
      </c>
      <c r="DE14" s="622"/>
      <c r="DF14" s="622"/>
      <c r="DG14" s="622"/>
      <c r="DH14" s="622"/>
      <c r="DI14" s="622"/>
      <c r="DJ14" s="622"/>
      <c r="DK14" s="622"/>
      <c r="DL14" s="622"/>
      <c r="DM14" s="622"/>
      <c r="DN14" s="622"/>
      <c r="DO14" s="622"/>
      <c r="DP14" s="623"/>
      <c r="DQ14" s="627">
        <v>246283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49992</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589837</v>
      </c>
      <c r="CS15" s="622"/>
      <c r="CT15" s="622"/>
      <c r="CU15" s="622"/>
      <c r="CV15" s="622"/>
      <c r="CW15" s="622"/>
      <c r="CX15" s="622"/>
      <c r="CY15" s="623"/>
      <c r="CZ15" s="659">
        <v>8.1999999999999993</v>
      </c>
      <c r="DA15" s="659"/>
      <c r="DB15" s="659"/>
      <c r="DC15" s="659"/>
      <c r="DD15" s="627">
        <v>248827</v>
      </c>
      <c r="DE15" s="622"/>
      <c r="DF15" s="622"/>
      <c r="DG15" s="622"/>
      <c r="DH15" s="622"/>
      <c r="DI15" s="622"/>
      <c r="DJ15" s="622"/>
      <c r="DK15" s="622"/>
      <c r="DL15" s="622"/>
      <c r="DM15" s="622"/>
      <c r="DN15" s="622"/>
      <c r="DO15" s="622"/>
      <c r="DP15" s="623"/>
      <c r="DQ15" s="627">
        <v>306312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2427</v>
      </c>
      <c r="S16" s="622"/>
      <c r="T16" s="622"/>
      <c r="U16" s="622"/>
      <c r="V16" s="622"/>
      <c r="W16" s="622"/>
      <c r="X16" s="622"/>
      <c r="Y16" s="623"/>
      <c r="Z16" s="659">
        <v>0</v>
      </c>
      <c r="AA16" s="659"/>
      <c r="AB16" s="659"/>
      <c r="AC16" s="659"/>
      <c r="AD16" s="660">
        <v>2427</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8861</v>
      </c>
      <c r="S17" s="622"/>
      <c r="T17" s="622"/>
      <c r="U17" s="622"/>
      <c r="V17" s="622"/>
      <c r="W17" s="622"/>
      <c r="X17" s="622"/>
      <c r="Y17" s="623"/>
      <c r="Z17" s="659">
        <v>0.1</v>
      </c>
      <c r="AA17" s="659"/>
      <c r="AB17" s="659"/>
      <c r="AC17" s="659"/>
      <c r="AD17" s="660">
        <v>8861</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669569</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656812</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5335</v>
      </c>
      <c r="S18" s="622"/>
      <c r="T18" s="622"/>
      <c r="U18" s="622"/>
      <c r="V18" s="622"/>
      <c r="W18" s="622"/>
      <c r="X18" s="622"/>
      <c r="Y18" s="623"/>
      <c r="Z18" s="659">
        <v>0.1</v>
      </c>
      <c r="AA18" s="659"/>
      <c r="AB18" s="659"/>
      <c r="AC18" s="659"/>
      <c r="AD18" s="660">
        <v>5335</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5335</v>
      </c>
      <c r="S19" s="622"/>
      <c r="T19" s="622"/>
      <c r="U19" s="622"/>
      <c r="V19" s="622"/>
      <c r="W19" s="622"/>
      <c r="X19" s="622"/>
      <c r="Y19" s="623"/>
      <c r="Z19" s="659">
        <v>0.1</v>
      </c>
      <c r="AA19" s="659"/>
      <c r="AB19" s="659"/>
      <c r="AC19" s="659"/>
      <c r="AD19" s="660">
        <v>5335</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7174199</v>
      </c>
      <c r="CS20" s="622"/>
      <c r="CT20" s="622"/>
      <c r="CU20" s="622"/>
      <c r="CV20" s="622"/>
      <c r="CW20" s="622"/>
      <c r="CX20" s="622"/>
      <c r="CY20" s="623"/>
      <c r="CZ20" s="659">
        <v>100</v>
      </c>
      <c r="DA20" s="659"/>
      <c r="DB20" s="659"/>
      <c r="DC20" s="659"/>
      <c r="DD20" s="627">
        <v>1237722</v>
      </c>
      <c r="DE20" s="622"/>
      <c r="DF20" s="622"/>
      <c r="DG20" s="622"/>
      <c r="DH20" s="622"/>
      <c r="DI20" s="622"/>
      <c r="DJ20" s="622"/>
      <c r="DK20" s="622"/>
      <c r="DL20" s="622"/>
      <c r="DM20" s="622"/>
      <c r="DN20" s="622"/>
      <c r="DO20" s="622"/>
      <c r="DP20" s="623"/>
      <c r="DQ20" s="627">
        <v>3701819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2264782</v>
      </c>
      <c r="S21" s="622"/>
      <c r="T21" s="622"/>
      <c r="U21" s="622"/>
      <c r="V21" s="622"/>
      <c r="W21" s="622"/>
      <c r="X21" s="622"/>
      <c r="Y21" s="623"/>
      <c r="Z21" s="659">
        <v>30.7</v>
      </c>
      <c r="AA21" s="659"/>
      <c r="AB21" s="659"/>
      <c r="AC21" s="659"/>
      <c r="AD21" s="660">
        <v>2114839</v>
      </c>
      <c r="AE21" s="660"/>
      <c r="AF21" s="660"/>
      <c r="AG21" s="660"/>
      <c r="AH21" s="660"/>
      <c r="AI21" s="660"/>
      <c r="AJ21" s="660"/>
      <c r="AK21" s="660"/>
      <c r="AL21" s="624">
        <v>65.599999999999994</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2114839</v>
      </c>
      <c r="S22" s="622"/>
      <c r="T22" s="622"/>
      <c r="U22" s="622"/>
      <c r="V22" s="622"/>
      <c r="W22" s="622"/>
      <c r="X22" s="622"/>
      <c r="Y22" s="623"/>
      <c r="Z22" s="659">
        <v>28.7</v>
      </c>
      <c r="AA22" s="659"/>
      <c r="AB22" s="659"/>
      <c r="AC22" s="659"/>
      <c r="AD22" s="660">
        <v>2114839</v>
      </c>
      <c r="AE22" s="660"/>
      <c r="AF22" s="660"/>
      <c r="AG22" s="660"/>
      <c r="AH22" s="660"/>
      <c r="AI22" s="660"/>
      <c r="AJ22" s="660"/>
      <c r="AK22" s="660"/>
      <c r="AL22" s="624">
        <v>65.599999999999994</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149943</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2616071</v>
      </c>
      <c r="CS24" s="677"/>
      <c r="CT24" s="677"/>
      <c r="CU24" s="677"/>
      <c r="CV24" s="677"/>
      <c r="CW24" s="677"/>
      <c r="CX24" s="677"/>
      <c r="CY24" s="702"/>
      <c r="CZ24" s="703">
        <v>36.5</v>
      </c>
      <c r="DA24" s="685"/>
      <c r="DB24" s="685"/>
      <c r="DC24" s="705"/>
      <c r="DD24" s="701">
        <v>1884466</v>
      </c>
      <c r="DE24" s="677"/>
      <c r="DF24" s="677"/>
      <c r="DG24" s="677"/>
      <c r="DH24" s="677"/>
      <c r="DI24" s="677"/>
      <c r="DJ24" s="677"/>
      <c r="DK24" s="702"/>
      <c r="DL24" s="701">
        <v>1785338</v>
      </c>
      <c r="DM24" s="677"/>
      <c r="DN24" s="677"/>
      <c r="DO24" s="677"/>
      <c r="DP24" s="677"/>
      <c r="DQ24" s="677"/>
      <c r="DR24" s="677"/>
      <c r="DS24" s="677"/>
      <c r="DT24" s="677"/>
      <c r="DU24" s="677"/>
      <c r="DV24" s="702"/>
      <c r="DW24" s="703">
        <v>55.1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3343057</v>
      </c>
      <c r="S25" s="622"/>
      <c r="T25" s="622"/>
      <c r="U25" s="622"/>
      <c r="V25" s="622"/>
      <c r="W25" s="622"/>
      <c r="X25" s="622"/>
      <c r="Y25" s="623"/>
      <c r="Z25" s="659">
        <v>45.3</v>
      </c>
      <c r="AA25" s="659"/>
      <c r="AB25" s="659"/>
      <c r="AC25" s="659"/>
      <c r="AD25" s="660">
        <v>3193114</v>
      </c>
      <c r="AE25" s="660"/>
      <c r="AF25" s="660"/>
      <c r="AG25" s="660"/>
      <c r="AH25" s="660"/>
      <c r="AI25" s="660"/>
      <c r="AJ25" s="660"/>
      <c r="AK25" s="660"/>
      <c r="AL25" s="624">
        <v>99</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872092</v>
      </c>
      <c r="CS25" s="634"/>
      <c r="CT25" s="634"/>
      <c r="CU25" s="634"/>
      <c r="CV25" s="634"/>
      <c r="CW25" s="634"/>
      <c r="CX25" s="634"/>
      <c r="CY25" s="635"/>
      <c r="CZ25" s="624">
        <v>12.2</v>
      </c>
      <c r="DA25" s="636"/>
      <c r="DB25" s="636"/>
      <c r="DC25" s="637"/>
      <c r="DD25" s="627">
        <v>826937</v>
      </c>
      <c r="DE25" s="634"/>
      <c r="DF25" s="634"/>
      <c r="DG25" s="634"/>
      <c r="DH25" s="634"/>
      <c r="DI25" s="634"/>
      <c r="DJ25" s="634"/>
      <c r="DK25" s="635"/>
      <c r="DL25" s="627">
        <v>818389</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651</v>
      </c>
      <c r="S26" s="622"/>
      <c r="T26" s="622"/>
      <c r="U26" s="622"/>
      <c r="V26" s="622"/>
      <c r="W26" s="622"/>
      <c r="X26" s="622"/>
      <c r="Y26" s="623"/>
      <c r="Z26" s="659">
        <v>0</v>
      </c>
      <c r="AA26" s="659"/>
      <c r="AB26" s="659"/>
      <c r="AC26" s="659"/>
      <c r="AD26" s="660">
        <v>651</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453075</v>
      </c>
      <c r="CS26" s="622"/>
      <c r="CT26" s="622"/>
      <c r="CU26" s="622"/>
      <c r="CV26" s="622"/>
      <c r="CW26" s="622"/>
      <c r="CX26" s="622"/>
      <c r="CY26" s="623"/>
      <c r="CZ26" s="624">
        <v>6.3</v>
      </c>
      <c r="DA26" s="636"/>
      <c r="DB26" s="636"/>
      <c r="DC26" s="637"/>
      <c r="DD26" s="627">
        <v>427853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17881</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869860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1074410</v>
      </c>
      <c r="CS27" s="634"/>
      <c r="CT27" s="634"/>
      <c r="CU27" s="634"/>
      <c r="CV27" s="634"/>
      <c r="CW27" s="634"/>
      <c r="CX27" s="634"/>
      <c r="CY27" s="635"/>
      <c r="CZ27" s="624">
        <v>15</v>
      </c>
      <c r="DA27" s="636"/>
      <c r="DB27" s="636"/>
      <c r="DC27" s="637"/>
      <c r="DD27" s="627">
        <v>400717</v>
      </c>
      <c r="DE27" s="634"/>
      <c r="DF27" s="634"/>
      <c r="DG27" s="634"/>
      <c r="DH27" s="634"/>
      <c r="DI27" s="634"/>
      <c r="DJ27" s="634"/>
      <c r="DK27" s="635"/>
      <c r="DL27" s="627">
        <v>310137</v>
      </c>
      <c r="DM27" s="634"/>
      <c r="DN27" s="634"/>
      <c r="DO27" s="634"/>
      <c r="DP27" s="634"/>
      <c r="DQ27" s="634"/>
      <c r="DR27" s="634"/>
      <c r="DS27" s="634"/>
      <c r="DT27" s="634"/>
      <c r="DU27" s="634"/>
      <c r="DV27" s="635"/>
      <c r="DW27" s="624">
        <v>9.6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45667</v>
      </c>
      <c r="S28" s="622"/>
      <c r="T28" s="622"/>
      <c r="U28" s="622"/>
      <c r="V28" s="622"/>
      <c r="W28" s="622"/>
      <c r="X28" s="622"/>
      <c r="Y28" s="623"/>
      <c r="Z28" s="659">
        <v>0.6</v>
      </c>
      <c r="AA28" s="659"/>
      <c r="AB28" s="659"/>
      <c r="AC28" s="659"/>
      <c r="AD28" s="660">
        <v>1850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669569</v>
      </c>
      <c r="CS28" s="622"/>
      <c r="CT28" s="622"/>
      <c r="CU28" s="622"/>
      <c r="CV28" s="622"/>
      <c r="CW28" s="622"/>
      <c r="CX28" s="622"/>
      <c r="CY28" s="623"/>
      <c r="CZ28" s="624">
        <v>9.3000000000000007</v>
      </c>
      <c r="DA28" s="636"/>
      <c r="DB28" s="636"/>
      <c r="DC28" s="637"/>
      <c r="DD28" s="627">
        <v>656812</v>
      </c>
      <c r="DE28" s="622"/>
      <c r="DF28" s="622"/>
      <c r="DG28" s="622"/>
      <c r="DH28" s="622"/>
      <c r="DI28" s="622"/>
      <c r="DJ28" s="622"/>
      <c r="DK28" s="623"/>
      <c r="DL28" s="627">
        <v>656812</v>
      </c>
      <c r="DM28" s="622"/>
      <c r="DN28" s="622"/>
      <c r="DO28" s="622"/>
      <c r="DP28" s="622"/>
      <c r="DQ28" s="622"/>
      <c r="DR28" s="622"/>
      <c r="DS28" s="622"/>
      <c r="DT28" s="622"/>
      <c r="DU28" s="622"/>
      <c r="DV28" s="623"/>
      <c r="DW28" s="624">
        <v>20.3</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4339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669569</v>
      </c>
      <c r="CS29" s="634"/>
      <c r="CT29" s="634"/>
      <c r="CU29" s="634"/>
      <c r="CV29" s="634"/>
      <c r="CW29" s="634"/>
      <c r="CX29" s="634"/>
      <c r="CY29" s="635"/>
      <c r="CZ29" s="624">
        <v>9.3000000000000007</v>
      </c>
      <c r="DA29" s="636"/>
      <c r="DB29" s="636"/>
      <c r="DC29" s="637"/>
      <c r="DD29" s="627">
        <v>656812</v>
      </c>
      <c r="DE29" s="634"/>
      <c r="DF29" s="634"/>
      <c r="DG29" s="634"/>
      <c r="DH29" s="634"/>
      <c r="DI29" s="634"/>
      <c r="DJ29" s="634"/>
      <c r="DK29" s="635"/>
      <c r="DL29" s="627">
        <v>656812</v>
      </c>
      <c r="DM29" s="634"/>
      <c r="DN29" s="634"/>
      <c r="DO29" s="634"/>
      <c r="DP29" s="634"/>
      <c r="DQ29" s="634"/>
      <c r="DR29" s="634"/>
      <c r="DS29" s="634"/>
      <c r="DT29" s="634"/>
      <c r="DU29" s="634"/>
      <c r="DV29" s="635"/>
      <c r="DW29" s="624">
        <v>20.3</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796346</v>
      </c>
      <c r="S30" s="622"/>
      <c r="T30" s="622"/>
      <c r="U30" s="622"/>
      <c r="V30" s="622"/>
      <c r="W30" s="622"/>
      <c r="X30" s="622"/>
      <c r="Y30" s="623"/>
      <c r="Z30" s="659">
        <v>10.8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656855</v>
      </c>
      <c r="CS30" s="622"/>
      <c r="CT30" s="622"/>
      <c r="CU30" s="622"/>
      <c r="CV30" s="622"/>
      <c r="CW30" s="622"/>
      <c r="CX30" s="622"/>
      <c r="CY30" s="623"/>
      <c r="CZ30" s="624">
        <v>9.1999999999999993</v>
      </c>
      <c r="DA30" s="636"/>
      <c r="DB30" s="636"/>
      <c r="DC30" s="637"/>
      <c r="DD30" s="627">
        <v>644098</v>
      </c>
      <c r="DE30" s="622"/>
      <c r="DF30" s="622"/>
      <c r="DG30" s="622"/>
      <c r="DH30" s="622"/>
      <c r="DI30" s="622"/>
      <c r="DJ30" s="622"/>
      <c r="DK30" s="623"/>
      <c r="DL30" s="627">
        <v>644098</v>
      </c>
      <c r="DM30" s="622"/>
      <c r="DN30" s="622"/>
      <c r="DO30" s="622"/>
      <c r="DP30" s="622"/>
      <c r="DQ30" s="622"/>
      <c r="DR30" s="622"/>
      <c r="DS30" s="622"/>
      <c r="DT30" s="622"/>
      <c r="DU30" s="622"/>
      <c r="DV30" s="623"/>
      <c r="DW30" s="624">
        <v>19.899999999999999</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99.5</v>
      </c>
      <c r="BH31" s="684"/>
      <c r="BI31" s="684"/>
      <c r="BJ31" s="684"/>
      <c r="BK31" s="684"/>
      <c r="BL31" s="684"/>
      <c r="BM31" s="685">
        <v>97.8</v>
      </c>
      <c r="BN31" s="684"/>
      <c r="BO31" s="684"/>
      <c r="BP31" s="684"/>
      <c r="BQ31" s="686"/>
      <c r="BR31" s="683">
        <v>99.5</v>
      </c>
      <c r="BS31" s="684"/>
      <c r="BT31" s="684"/>
      <c r="BU31" s="684"/>
      <c r="BV31" s="684"/>
      <c r="BW31" s="684"/>
      <c r="BX31" s="685">
        <v>97</v>
      </c>
      <c r="BY31" s="684"/>
      <c r="BZ31" s="684"/>
      <c r="CA31" s="684"/>
      <c r="CB31" s="686"/>
      <c r="CD31" s="642"/>
      <c r="CE31" s="643"/>
      <c r="CF31" s="618" t="s">
        <v>301</v>
      </c>
      <c r="CG31" s="619"/>
      <c r="CH31" s="619"/>
      <c r="CI31" s="619"/>
      <c r="CJ31" s="619"/>
      <c r="CK31" s="619"/>
      <c r="CL31" s="619"/>
      <c r="CM31" s="619"/>
      <c r="CN31" s="619"/>
      <c r="CO31" s="619"/>
      <c r="CP31" s="619"/>
      <c r="CQ31" s="620"/>
      <c r="CR31" s="621">
        <v>12714</v>
      </c>
      <c r="CS31" s="634"/>
      <c r="CT31" s="634"/>
      <c r="CU31" s="634"/>
      <c r="CV31" s="634"/>
      <c r="CW31" s="634"/>
      <c r="CX31" s="634"/>
      <c r="CY31" s="635"/>
      <c r="CZ31" s="624">
        <v>0.2</v>
      </c>
      <c r="DA31" s="636"/>
      <c r="DB31" s="636"/>
      <c r="DC31" s="637"/>
      <c r="DD31" s="627">
        <v>12714</v>
      </c>
      <c r="DE31" s="634"/>
      <c r="DF31" s="634"/>
      <c r="DG31" s="634"/>
      <c r="DH31" s="634"/>
      <c r="DI31" s="634"/>
      <c r="DJ31" s="634"/>
      <c r="DK31" s="635"/>
      <c r="DL31" s="627">
        <v>12714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601279</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99.5</v>
      </c>
      <c r="BH32" s="634"/>
      <c r="BI32" s="634"/>
      <c r="BJ32" s="634"/>
      <c r="BK32" s="634"/>
      <c r="BL32" s="634"/>
      <c r="BM32" s="625">
        <v>98.1</v>
      </c>
      <c r="BN32" s="634"/>
      <c r="BO32" s="634"/>
      <c r="BP32" s="634"/>
      <c r="BQ32" s="657"/>
      <c r="BR32" s="687">
        <v>99.5</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34756</v>
      </c>
      <c r="S33" s="622"/>
      <c r="T33" s="622"/>
      <c r="U33" s="622"/>
      <c r="V33" s="622"/>
      <c r="W33" s="622"/>
      <c r="X33" s="622"/>
      <c r="Y33" s="623"/>
      <c r="Z33" s="659">
        <v>0.5</v>
      </c>
      <c r="AA33" s="659"/>
      <c r="AB33" s="659"/>
      <c r="AC33" s="659"/>
      <c r="AD33" s="660">
        <v>29268</v>
      </c>
      <c r="AE33" s="660"/>
      <c r="AF33" s="660"/>
      <c r="AG33" s="660"/>
      <c r="AH33" s="660"/>
      <c r="AI33" s="660"/>
      <c r="AJ33" s="660"/>
      <c r="AK33" s="660"/>
      <c r="AL33" s="624">
        <v>0.9</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99.1</v>
      </c>
      <c r="BH33" s="606"/>
      <c r="BI33" s="606"/>
      <c r="BJ33" s="606"/>
      <c r="BK33" s="606"/>
      <c r="BL33" s="606"/>
      <c r="BM33" s="652">
        <v>95.7</v>
      </c>
      <c r="BN33" s="606"/>
      <c r="BO33" s="606"/>
      <c r="BP33" s="606"/>
      <c r="BQ33" s="669"/>
      <c r="BR33" s="682">
        <v>98.9</v>
      </c>
      <c r="BS33" s="606"/>
      <c r="BT33" s="606"/>
      <c r="BU33" s="606"/>
      <c r="BV33" s="606"/>
      <c r="BW33" s="606"/>
      <c r="BX33" s="652">
        <v>93.6</v>
      </c>
      <c r="BY33" s="606"/>
      <c r="BZ33" s="606"/>
      <c r="CA33" s="606"/>
      <c r="CB33" s="669"/>
      <c r="CD33" s="618" t="s">
        <v>308</v>
      </c>
      <c r="CE33" s="619"/>
      <c r="CF33" s="619"/>
      <c r="CG33" s="619"/>
      <c r="CH33" s="619"/>
      <c r="CI33" s="619"/>
      <c r="CJ33" s="619"/>
      <c r="CK33" s="619"/>
      <c r="CL33" s="619"/>
      <c r="CM33" s="619"/>
      <c r="CN33" s="619"/>
      <c r="CO33" s="619"/>
      <c r="CP33" s="619"/>
      <c r="CQ33" s="620"/>
      <c r="CR33" s="621">
        <v>3320406</v>
      </c>
      <c r="CS33" s="634"/>
      <c r="CT33" s="634"/>
      <c r="CU33" s="634"/>
      <c r="CV33" s="634"/>
      <c r="CW33" s="634"/>
      <c r="CX33" s="634"/>
      <c r="CY33" s="635"/>
      <c r="CZ33" s="624">
        <v>46.3</v>
      </c>
      <c r="DA33" s="636"/>
      <c r="DB33" s="636"/>
      <c r="DC33" s="637"/>
      <c r="DD33" s="627">
        <v>1565969</v>
      </c>
      <c r="DE33" s="634"/>
      <c r="DF33" s="634"/>
      <c r="DG33" s="634"/>
      <c r="DH33" s="634"/>
      <c r="DI33" s="634"/>
      <c r="DJ33" s="634"/>
      <c r="DK33" s="635"/>
      <c r="DL33" s="627">
        <v>1106461</v>
      </c>
      <c r="DM33" s="634"/>
      <c r="DN33" s="634"/>
      <c r="DO33" s="634"/>
      <c r="DP33" s="634"/>
      <c r="DQ33" s="634"/>
      <c r="DR33" s="634"/>
      <c r="DS33" s="634"/>
      <c r="DT33" s="634"/>
      <c r="DU33" s="634"/>
      <c r="DV33" s="635"/>
      <c r="DW33" s="624">
        <v>34.1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1196136</v>
      </c>
      <c r="S34" s="622"/>
      <c r="T34" s="622"/>
      <c r="U34" s="622"/>
      <c r="V34" s="622"/>
      <c r="W34" s="622"/>
      <c r="X34" s="622"/>
      <c r="Y34" s="623"/>
      <c r="Z34" s="659">
        <v>16.2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893510</v>
      </c>
      <c r="CS34" s="622"/>
      <c r="CT34" s="622"/>
      <c r="CU34" s="622"/>
      <c r="CV34" s="622"/>
      <c r="CW34" s="622"/>
      <c r="CX34" s="622"/>
      <c r="CY34" s="623"/>
      <c r="CZ34" s="624">
        <v>12.5</v>
      </c>
      <c r="DA34" s="636"/>
      <c r="DB34" s="636"/>
      <c r="DC34" s="637"/>
      <c r="DD34" s="627">
        <v>426815</v>
      </c>
      <c r="DE34" s="622"/>
      <c r="DF34" s="622"/>
      <c r="DG34" s="622"/>
      <c r="DH34" s="622"/>
      <c r="DI34" s="622"/>
      <c r="DJ34" s="622"/>
      <c r="DK34" s="623"/>
      <c r="DL34" s="627">
        <v>315589</v>
      </c>
      <c r="DM34" s="622"/>
      <c r="DN34" s="622"/>
      <c r="DO34" s="622"/>
      <c r="DP34" s="622"/>
      <c r="DQ34" s="622"/>
      <c r="DR34" s="622"/>
      <c r="DS34" s="622"/>
      <c r="DT34" s="622"/>
      <c r="DU34" s="622"/>
      <c r="DV34" s="623"/>
      <c r="DW34" s="624">
        <v>9.6999999999999993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339794</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55814</v>
      </c>
      <c r="CS35" s="634"/>
      <c r="CT35" s="634"/>
      <c r="CU35" s="634"/>
      <c r="CV35" s="634"/>
      <c r="CW35" s="634"/>
      <c r="CX35" s="634"/>
      <c r="CY35" s="635"/>
      <c r="CZ35" s="624">
        <v>0.8</v>
      </c>
      <c r="DA35" s="636"/>
      <c r="DB35" s="636"/>
      <c r="DC35" s="637"/>
      <c r="DD35" s="627">
        <v>40791</v>
      </c>
      <c r="DE35" s="634"/>
      <c r="DF35" s="634"/>
      <c r="DG35" s="634"/>
      <c r="DH35" s="634"/>
      <c r="DI35" s="634"/>
      <c r="DJ35" s="634"/>
      <c r="DK35" s="635"/>
      <c r="DL35" s="627">
        <v>35546</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196819</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332804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76314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1335249</v>
      </c>
      <c r="CS36" s="622"/>
      <c r="CT36" s="622"/>
      <c r="CU36" s="622"/>
      <c r="CV36" s="622"/>
      <c r="CW36" s="622"/>
      <c r="CX36" s="622"/>
      <c r="CY36" s="623"/>
      <c r="CZ36" s="624">
        <v>18.600000000000001</v>
      </c>
      <c r="DA36" s="636"/>
      <c r="DB36" s="636"/>
      <c r="DC36" s="637"/>
      <c r="DD36" s="627">
        <v>765765</v>
      </c>
      <c r="DE36" s="622"/>
      <c r="DF36" s="622"/>
      <c r="DG36" s="622"/>
      <c r="DH36" s="622"/>
      <c r="DI36" s="622"/>
      <c r="DJ36" s="622"/>
      <c r="DK36" s="623"/>
      <c r="DL36" s="627">
        <v>533376</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42661</v>
      </c>
      <c r="S37" s="622"/>
      <c r="T37" s="622"/>
      <c r="U37" s="622"/>
      <c r="V37" s="622"/>
      <c r="W37" s="622"/>
      <c r="X37" s="622"/>
      <c r="Y37" s="623"/>
      <c r="Z37" s="659">
        <v>0.6</v>
      </c>
      <c r="AA37" s="659"/>
      <c r="AB37" s="659"/>
      <c r="AC37" s="659"/>
      <c r="AD37" s="660">
        <v>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20070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60895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250569</v>
      </c>
      <c r="CS37" s="634"/>
      <c r="CT37" s="634"/>
      <c r="CU37" s="634"/>
      <c r="CV37" s="634"/>
      <c r="CW37" s="634"/>
      <c r="CX37" s="634"/>
      <c r="CY37" s="635"/>
      <c r="CZ37" s="624">
        <v>3.5</v>
      </c>
      <c r="DA37" s="636"/>
      <c r="DB37" s="636"/>
      <c r="DC37" s="637"/>
      <c r="DD37" s="627">
        <v>246400</v>
      </c>
      <c r="DE37" s="634"/>
      <c r="DF37" s="634"/>
      <c r="DG37" s="634"/>
      <c r="DH37" s="634"/>
      <c r="DI37" s="634"/>
      <c r="DJ37" s="634"/>
      <c r="DK37" s="635"/>
      <c r="DL37" s="627">
        <v>246400</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753821</v>
      </c>
      <c r="S38" s="622"/>
      <c r="T38" s="622"/>
      <c r="U38" s="622"/>
      <c r="V38" s="622"/>
      <c r="W38" s="622"/>
      <c r="X38" s="622"/>
      <c r="Y38" s="623"/>
      <c r="Z38" s="659">
        <v>10.199999999999999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1091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312734</v>
      </c>
      <c r="CS38" s="622"/>
      <c r="CT38" s="622"/>
      <c r="CU38" s="622"/>
      <c r="CV38" s="622"/>
      <c r="CW38" s="622"/>
      <c r="CX38" s="622"/>
      <c r="CY38" s="623"/>
      <c r="CZ38" s="624">
        <v>4.4000000000000004</v>
      </c>
      <c r="DA38" s="636"/>
      <c r="DB38" s="636"/>
      <c r="DC38" s="637"/>
      <c r="DD38" s="627">
        <v>221950</v>
      </c>
      <c r="DE38" s="622"/>
      <c r="DF38" s="622"/>
      <c r="DG38" s="622"/>
      <c r="DH38" s="622"/>
      <c r="DI38" s="622"/>
      <c r="DJ38" s="622"/>
      <c r="DK38" s="623"/>
      <c r="DL38" s="627">
        <v>221950</v>
      </c>
      <c r="DM38" s="622"/>
      <c r="DN38" s="622"/>
      <c r="DO38" s="622"/>
      <c r="DP38" s="622"/>
      <c r="DQ38" s="622"/>
      <c r="DR38" s="622"/>
      <c r="DS38" s="622"/>
      <c r="DT38" s="622"/>
      <c r="DU38" s="622"/>
      <c r="DV38" s="623"/>
      <c r="DW38" s="624">
        <v>6.8</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1795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716559</v>
      </c>
      <c r="CS39" s="634"/>
      <c r="CT39" s="634"/>
      <c r="CU39" s="634"/>
      <c r="CV39" s="634"/>
      <c r="CW39" s="634"/>
      <c r="CX39" s="634"/>
      <c r="CY39" s="635"/>
      <c r="CZ39" s="624">
        <v>10</v>
      </c>
      <c r="DA39" s="636"/>
      <c r="DB39" s="636"/>
      <c r="DC39" s="637"/>
      <c r="DD39" s="627">
        <v>110648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16721</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111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6540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7373207</v>
      </c>
      <c r="S41" s="646"/>
      <c r="T41" s="646"/>
      <c r="U41" s="646"/>
      <c r="V41" s="646"/>
      <c r="W41" s="646"/>
      <c r="X41" s="646"/>
      <c r="Y41" s="649"/>
      <c r="Z41" s="650">
        <v>100</v>
      </c>
      <c r="AA41" s="650"/>
      <c r="AB41" s="650"/>
      <c r="AC41" s="650"/>
      <c r="AD41" s="651">
        <v>3224892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95137</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217597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402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1237722</v>
      </c>
      <c r="CS42" s="634"/>
      <c r="CT42" s="634"/>
      <c r="CU42" s="634"/>
      <c r="CV42" s="634"/>
      <c r="CW42" s="634"/>
      <c r="CX42" s="634"/>
      <c r="CY42" s="635"/>
      <c r="CZ42" s="624">
        <v>17.3</v>
      </c>
      <c r="DA42" s="636"/>
      <c r="DB42" s="636"/>
      <c r="DC42" s="637"/>
      <c r="DD42" s="627">
        <v>251384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32506</v>
      </c>
      <c r="CS43" s="634"/>
      <c r="CT43" s="634"/>
      <c r="CU43" s="634"/>
      <c r="CV43" s="634"/>
      <c r="CW43" s="634"/>
      <c r="CX43" s="634"/>
      <c r="CY43" s="635"/>
      <c r="CZ43" s="624">
        <v>0.5</v>
      </c>
      <c r="DA43" s="636"/>
      <c r="DB43" s="636"/>
      <c r="DC43" s="637"/>
      <c r="DD43" s="627">
        <v>31740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1237722</v>
      </c>
      <c r="CS44" s="622"/>
      <c r="CT44" s="622"/>
      <c r="CU44" s="622"/>
      <c r="CV44" s="622"/>
      <c r="CW44" s="622"/>
      <c r="CX44" s="622"/>
      <c r="CY44" s="623"/>
      <c r="CZ44" s="624">
        <v>17.3</v>
      </c>
      <c r="DA44" s="625"/>
      <c r="DB44" s="625"/>
      <c r="DC44" s="626"/>
      <c r="DD44" s="627">
        <v>251384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804018</v>
      </c>
      <c r="CS45" s="634"/>
      <c r="CT45" s="634"/>
      <c r="CU45" s="634"/>
      <c r="CV45" s="634"/>
      <c r="CW45" s="634"/>
      <c r="CX45" s="634"/>
      <c r="CY45" s="635"/>
      <c r="CZ45" s="624">
        <v>11.2</v>
      </c>
      <c r="DA45" s="636"/>
      <c r="DB45" s="636"/>
      <c r="DC45" s="637"/>
      <c r="DD45" s="627">
        <v>169478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333721</v>
      </c>
      <c r="CS46" s="622"/>
      <c r="CT46" s="622"/>
      <c r="CU46" s="622"/>
      <c r="CV46" s="622"/>
      <c r="CW46" s="622"/>
      <c r="CX46" s="622"/>
      <c r="CY46" s="623"/>
      <c r="CZ46" s="624">
        <v>4.7</v>
      </c>
      <c r="DA46" s="625"/>
      <c r="DB46" s="625"/>
      <c r="DC46" s="626"/>
      <c r="DD46" s="627">
        <v>52523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7174199</v>
      </c>
      <c r="CS49" s="606"/>
      <c r="CT49" s="606"/>
      <c r="CU49" s="606"/>
      <c r="CV49" s="606"/>
      <c r="CW49" s="606"/>
      <c r="CX49" s="606"/>
      <c r="CY49" s="607"/>
      <c r="CZ49" s="608">
        <v>100</v>
      </c>
      <c r="DA49" s="609"/>
      <c r="DB49" s="609"/>
      <c r="DC49" s="610"/>
      <c r="DD49" s="611">
        <v>3701819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U8/NNty6KasW56omk30OQU5UvsJep6FEFsF6U5nmT1gzMvKMAMiPoTYq66y0NTiPT2oqipAwDq9qbNPPYms+Q==" saltValue="Nq0KFpCeWgGW9nsgWxF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7373</v>
      </c>
      <c r="R7" s="1103"/>
      <c r="S7" s="1103"/>
      <c r="T7" s="1103"/>
      <c r="U7" s="1103"/>
      <c r="V7" s="1103">
        <v>7174</v>
      </c>
      <c r="W7" s="1103"/>
      <c r="X7" s="1103"/>
      <c r="Y7" s="1103"/>
      <c r="Z7" s="1103"/>
      <c r="AA7" s="1103">
        <f>Q7-V7</f>
        <v>199</v>
      </c>
      <c r="AB7" s="1103"/>
      <c r="AC7" s="1103"/>
      <c r="AD7" s="1103"/>
      <c r="AE7" s="1104"/>
      <c r="AF7" s="1105">
        <v>169</v>
      </c>
      <c r="AG7" s="1106"/>
      <c r="AH7" s="1106"/>
      <c r="AI7" s="1106"/>
      <c r="AJ7" s="1107"/>
      <c r="AK7" s="1108">
        <v>346</v>
      </c>
      <c r="AL7" s="1109"/>
      <c r="AM7" s="1109"/>
      <c r="AN7" s="1109"/>
      <c r="AO7" s="1109"/>
      <c r="AP7" s="1109">
        <v>5815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169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1117</v>
      </c>
      <c r="R28" s="1051"/>
      <c r="S28" s="1051"/>
      <c r="T28" s="1051"/>
      <c r="U28" s="1051"/>
      <c r="V28" s="1051">
        <v>1041</v>
      </c>
      <c r="W28" s="1051"/>
      <c r="X28" s="1051"/>
      <c r="Y28" s="1051"/>
      <c r="Z28" s="1051"/>
      <c r="AA28" s="1051">
        <v>76</v>
      </c>
      <c r="AB28" s="1051"/>
      <c r="AC28" s="1051"/>
      <c r="AD28" s="1051"/>
      <c r="AE28" s="1052"/>
      <c r="AF28" s="1053">
        <v>76</v>
      </c>
      <c r="AG28" s="1051"/>
      <c r="AH28" s="1051"/>
      <c r="AI28" s="1051"/>
      <c r="AJ28" s="1054"/>
      <c r="AK28" s="1042">
        <v>87</v>
      </c>
      <c r="AL28" s="1043"/>
      <c r="AM28" s="1043"/>
      <c r="AN28" s="1043"/>
      <c r="AO28" s="1043"/>
      <c r="AP28" s="1043" t="s">
        <v>487</v>
      </c>
      <c r="AQ28" s="1043"/>
      <c r="AR28" s="1043"/>
      <c r="AS28" s="1043"/>
      <c r="AT28" s="1043"/>
      <c r="AU28" s="1043" t="s">
        <v>487</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989</v>
      </c>
      <c r="R29" s="1039"/>
      <c r="S29" s="1039"/>
      <c r="T29" s="1039"/>
      <c r="U29" s="1039"/>
      <c r="V29" s="1039">
        <v>941</v>
      </c>
      <c r="W29" s="1039"/>
      <c r="X29" s="1039"/>
      <c r="Y29" s="1039"/>
      <c r="Z29" s="1039"/>
      <c r="AA29" s="1039">
        <v>49</v>
      </c>
      <c r="AB29" s="1039"/>
      <c r="AC29" s="1039"/>
      <c r="AD29" s="1039"/>
      <c r="AE29" s="1040"/>
      <c r="AF29" s="1035">
        <v>49</v>
      </c>
      <c r="AG29" s="1036"/>
      <c r="AH29" s="1036"/>
      <c r="AI29" s="1036"/>
      <c r="AJ29" s="1037"/>
      <c r="AK29" s="980">
        <v>157</v>
      </c>
      <c r="AL29" s="971"/>
      <c r="AM29" s="971"/>
      <c r="AN29" s="971"/>
      <c r="AO29" s="971"/>
      <c r="AP29" s="971" t="s">
        <v>487</v>
      </c>
      <c r="AQ29" s="971"/>
      <c r="AR29" s="971"/>
      <c r="AS29" s="971"/>
      <c r="AT29" s="971"/>
      <c r="AU29" s="971" t="s">
        <v>487</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8</v>
      </c>
      <c r="R30" s="1039"/>
      <c r="S30" s="1039"/>
      <c r="T30" s="1039"/>
      <c r="U30" s="1039"/>
      <c r="V30" s="1039">
        <v>5</v>
      </c>
      <c r="W30" s="1039"/>
      <c r="X30" s="1039"/>
      <c r="Y30" s="1039"/>
      <c r="Z30" s="1039"/>
      <c r="AA30" s="1039">
        <v>3</v>
      </c>
      <c r="AB30" s="1039"/>
      <c r="AC30" s="1039"/>
      <c r="AD30" s="1039"/>
      <c r="AE30" s="1040"/>
      <c r="AF30" s="1035">
        <v>3</v>
      </c>
      <c r="AG30" s="1036"/>
      <c r="AH30" s="1036"/>
      <c r="AI30" s="1036"/>
      <c r="AJ30" s="1037"/>
      <c r="AK30" s="980">
        <v>2</v>
      </c>
      <c r="AL30" s="971"/>
      <c r="AM30" s="971"/>
      <c r="AN30" s="971"/>
      <c r="AO30" s="971"/>
      <c r="AP30" s="971" t="s">
        <v>487</v>
      </c>
      <c r="AQ30" s="971"/>
      <c r="AR30" s="971"/>
      <c r="AS30" s="971"/>
      <c r="AT30" s="971"/>
      <c r="AU30" s="971" t="s">
        <v>487</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114</v>
      </c>
      <c r="R31" s="1039"/>
      <c r="S31" s="1039"/>
      <c r="T31" s="1039"/>
      <c r="U31" s="1039"/>
      <c r="V31" s="1039">
        <v>113</v>
      </c>
      <c r="W31" s="1039"/>
      <c r="X31" s="1039"/>
      <c r="Y31" s="1039"/>
      <c r="Z31" s="1039"/>
      <c r="AA31" s="1039">
        <v>1</v>
      </c>
      <c r="AB31" s="1039"/>
      <c r="AC31" s="1039"/>
      <c r="AD31" s="1039"/>
      <c r="AE31" s="1040"/>
      <c r="AF31" s="1035">
        <v>1</v>
      </c>
      <c r="AG31" s="1036"/>
      <c r="AH31" s="1036"/>
      <c r="AI31" s="1036"/>
      <c r="AJ31" s="1037"/>
      <c r="AK31" s="980">
        <v>42</v>
      </c>
      <c r="AL31" s="971"/>
      <c r="AM31" s="971"/>
      <c r="AN31" s="971"/>
      <c r="AO31" s="971"/>
      <c r="AP31" s="971" t="s">
        <v>487</v>
      </c>
      <c r="AQ31" s="971"/>
      <c r="AR31" s="971"/>
      <c r="AS31" s="971"/>
      <c r="AT31" s="971"/>
      <c r="AU31" s="971" t="s">
        <v>487</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126</v>
      </c>
      <c r="R32" s="1039"/>
      <c r="S32" s="1039"/>
      <c r="T32" s="1039"/>
      <c r="U32" s="1039"/>
      <c r="V32" s="1039">
        <v>97</v>
      </c>
      <c r="W32" s="1039"/>
      <c r="X32" s="1039"/>
      <c r="Y32" s="1039"/>
      <c r="Z32" s="1039"/>
      <c r="AA32" s="1039">
        <v>29</v>
      </c>
      <c r="AB32" s="1039"/>
      <c r="AC32" s="1039"/>
      <c r="AD32" s="1039"/>
      <c r="AE32" s="1040"/>
      <c r="AF32" s="1035">
        <v>206</v>
      </c>
      <c r="AG32" s="1036"/>
      <c r="AH32" s="1036"/>
      <c r="AI32" s="1036"/>
      <c r="AJ32" s="1037"/>
      <c r="AK32" s="980">
        <v>20</v>
      </c>
      <c r="AL32" s="971"/>
      <c r="AM32" s="971"/>
      <c r="AN32" s="971"/>
      <c r="AO32" s="971"/>
      <c r="AP32" s="971">
        <v>431</v>
      </c>
      <c r="AQ32" s="971"/>
      <c r="AR32" s="971"/>
      <c r="AS32" s="971"/>
      <c r="AT32" s="971"/>
      <c r="AU32" s="971">
        <v>217</v>
      </c>
      <c r="AV32" s="971"/>
      <c r="AW32" s="971"/>
      <c r="AX32" s="971"/>
      <c r="AY32" s="971"/>
      <c r="AZ32" s="1041"/>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1494</v>
      </c>
      <c r="R68" s="982"/>
      <c r="S68" s="982"/>
      <c r="T68" s="982"/>
      <c r="U68" s="982"/>
      <c r="V68" s="982">
        <v>1409</v>
      </c>
      <c r="W68" s="982"/>
      <c r="X68" s="982"/>
      <c r="Y68" s="982"/>
      <c r="Z68" s="982"/>
      <c r="AA68" s="982">
        <v>85</v>
      </c>
      <c r="AB68" s="982"/>
      <c r="AC68" s="982"/>
      <c r="AD68" s="982"/>
      <c r="AE68" s="982"/>
      <c r="AF68" s="982">
        <v>85</v>
      </c>
      <c r="AG68" s="982"/>
      <c r="AH68" s="982"/>
      <c r="AI68" s="982"/>
      <c r="AJ68" s="982"/>
      <c r="AK68" s="982">
        <v>11</v>
      </c>
      <c r="AL68" s="982"/>
      <c r="AM68" s="982"/>
      <c r="AN68" s="982"/>
      <c r="AO68" s="982"/>
      <c r="AP68" s="982">
        <v>37</v>
      </c>
      <c r="AQ68" s="982"/>
      <c r="AR68" s="982"/>
      <c r="AS68" s="982"/>
      <c r="AT68" s="982"/>
      <c r="AU68" s="982" t="s">
        <v>556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2060</v>
      </c>
      <c r="R69" s="971"/>
      <c r="S69" s="971"/>
      <c r="T69" s="971"/>
      <c r="U69" s="971"/>
      <c r="V69" s="971">
        <v>2040</v>
      </c>
      <c r="W69" s="971"/>
      <c r="X69" s="971"/>
      <c r="Y69" s="971"/>
      <c r="Z69" s="971"/>
      <c r="AA69" s="971">
        <v>20</v>
      </c>
      <c r="AB69" s="971"/>
      <c r="AC69" s="971"/>
      <c r="AD69" s="971"/>
      <c r="AE69" s="971"/>
      <c r="AF69" s="971">
        <v>20</v>
      </c>
      <c r="AG69" s="971"/>
      <c r="AH69" s="971"/>
      <c r="AI69" s="971"/>
      <c r="AJ69" s="971"/>
      <c r="AK69" s="971">
        <v>91</v>
      </c>
      <c r="AL69" s="971"/>
      <c r="AM69" s="971"/>
      <c r="AN69" s="971"/>
      <c r="AO69" s="971"/>
      <c r="AP69" s="971">
        <v>225</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8">
        <v>8593</v>
      </c>
      <c r="R70" s="979"/>
      <c r="S70" s="979"/>
      <c r="T70" s="979"/>
      <c r="U70" s="980"/>
      <c r="V70" s="971">
        <v>7983</v>
      </c>
      <c r="W70" s="971"/>
      <c r="X70" s="971"/>
      <c r="Y70" s="971"/>
      <c r="Z70" s="971"/>
      <c r="AA70" s="971">
        <v>610</v>
      </c>
      <c r="AB70" s="971"/>
      <c r="AC70" s="971"/>
      <c r="AD70" s="971"/>
      <c r="AE70" s="971"/>
      <c r="AF70" s="971">
        <v>610</v>
      </c>
      <c r="AG70" s="971"/>
      <c r="AH70" s="971"/>
      <c r="AI70" s="971"/>
      <c r="AJ70" s="971"/>
      <c r="AK70" s="971">
        <v>58</v>
      </c>
      <c r="AL70" s="971"/>
      <c r="AM70" s="971"/>
      <c r="AN70" s="971"/>
      <c r="AO70" s="971"/>
      <c r="AP70" s="971">
        <v>0</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110</v>
      </c>
      <c r="R71" s="971"/>
      <c r="S71" s="971"/>
      <c r="T71" s="971"/>
      <c r="U71" s="971"/>
      <c r="V71" s="971">
        <v>93</v>
      </c>
      <c r="W71" s="971"/>
      <c r="X71" s="971"/>
      <c r="Y71" s="971"/>
      <c r="Z71" s="971"/>
      <c r="AA71" s="971">
        <v>17</v>
      </c>
      <c r="AB71" s="971"/>
      <c r="AC71" s="971"/>
      <c r="AD71" s="971"/>
      <c r="AE71" s="971"/>
      <c r="AF71" s="971">
        <v>17</v>
      </c>
      <c r="AG71" s="971"/>
      <c r="AH71" s="971"/>
      <c r="AI71" s="971"/>
      <c r="AJ71" s="971"/>
      <c r="AK71" s="971" t="s">
        <v>557</v>
      </c>
      <c r="AL71" s="971"/>
      <c r="AM71" s="971"/>
      <c r="AN71" s="971"/>
      <c r="AO71" s="971"/>
      <c r="AP71" s="971">
        <v>0</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293727</v>
      </c>
      <c r="R72" s="971"/>
      <c r="S72" s="971"/>
      <c r="T72" s="971"/>
      <c r="U72" s="971"/>
      <c r="V72" s="971">
        <v>290111</v>
      </c>
      <c r="W72" s="971"/>
      <c r="X72" s="971"/>
      <c r="Y72" s="971"/>
      <c r="Z72" s="971"/>
      <c r="AA72" s="971">
        <v>3616</v>
      </c>
      <c r="AB72" s="971"/>
      <c r="AC72" s="971"/>
      <c r="AD72" s="971"/>
      <c r="AE72" s="971"/>
      <c r="AF72" s="971">
        <v>3616</v>
      </c>
      <c r="AG72" s="971"/>
      <c r="AH72" s="971"/>
      <c r="AI72" s="971"/>
      <c r="AJ72" s="971"/>
      <c r="AK72" s="971">
        <v>27</v>
      </c>
      <c r="AL72" s="971"/>
      <c r="AM72" s="971"/>
      <c r="AN72" s="971"/>
      <c r="AO72" s="971"/>
      <c r="AP72" s="971">
        <v>0</v>
      </c>
      <c r="AQ72" s="971"/>
      <c r="AR72" s="971"/>
      <c r="AS72" s="971"/>
      <c r="AT72" s="971"/>
      <c r="AU72" s="971" t="s">
        <v>556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573455</v>
      </c>
      <c r="AB110" s="889"/>
      <c r="AC110" s="889"/>
      <c r="AD110" s="889"/>
      <c r="AE110" s="890"/>
      <c r="AF110" s="891">
        <v>604021</v>
      </c>
      <c r="AG110" s="889"/>
      <c r="AH110" s="889"/>
      <c r="AI110" s="889"/>
      <c r="AJ110" s="890"/>
      <c r="AK110" s="891">
        <v>669569</v>
      </c>
      <c r="AL110" s="889"/>
      <c r="AM110" s="889"/>
      <c r="AN110" s="889"/>
      <c r="AO110" s="890"/>
      <c r="AP110" s="892">
        <v>24.8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5818428</v>
      </c>
      <c r="BR110" s="842"/>
      <c r="BS110" s="842"/>
      <c r="BT110" s="842"/>
      <c r="BU110" s="842"/>
      <c r="BV110" s="842">
        <v>5718234</v>
      </c>
      <c r="BW110" s="842"/>
      <c r="BX110" s="842"/>
      <c r="BY110" s="842"/>
      <c r="BZ110" s="842"/>
      <c r="CA110" s="842">
        <v>5815200</v>
      </c>
      <c r="CB110" s="842"/>
      <c r="CC110" s="842"/>
      <c r="CD110" s="842"/>
      <c r="CE110" s="842"/>
      <c r="CF110" s="866">
        <v>215.3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324620</v>
      </c>
      <c r="BR111" s="817"/>
      <c r="BS111" s="817"/>
      <c r="BT111" s="817"/>
      <c r="BU111" s="817"/>
      <c r="BV111" s="817">
        <v>202106</v>
      </c>
      <c r="BW111" s="817"/>
      <c r="BX111" s="817"/>
      <c r="BY111" s="817"/>
      <c r="BZ111" s="817"/>
      <c r="CA111" s="817">
        <v>396467</v>
      </c>
      <c r="CB111" s="817"/>
      <c r="CC111" s="817"/>
      <c r="CD111" s="817"/>
      <c r="CE111" s="817"/>
      <c r="CF111" s="875">
        <v>14.7</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252245</v>
      </c>
      <c r="BR112" s="817"/>
      <c r="BS112" s="817"/>
      <c r="BT112" s="817"/>
      <c r="BU112" s="817"/>
      <c r="BV112" s="817">
        <v>235478</v>
      </c>
      <c r="BW112" s="817"/>
      <c r="BX112" s="817"/>
      <c r="BY112" s="817"/>
      <c r="BZ112" s="817"/>
      <c r="CA112" s="817">
        <v>216781</v>
      </c>
      <c r="CB112" s="817"/>
      <c r="CC112" s="817"/>
      <c r="CD112" s="817"/>
      <c r="CE112" s="817"/>
      <c r="CF112" s="875">
        <v>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324620</v>
      </c>
      <c r="DH112" s="817"/>
      <c r="DI112" s="817"/>
      <c r="DJ112" s="817"/>
      <c r="DK112" s="817"/>
      <c r="DL112" s="817">
        <v>202106</v>
      </c>
      <c r="DM112" s="817"/>
      <c r="DN112" s="817"/>
      <c r="DO112" s="817"/>
      <c r="DP112" s="817"/>
      <c r="DQ112" s="817">
        <v>396467</v>
      </c>
      <c r="DR112" s="817"/>
      <c r="DS112" s="817"/>
      <c r="DT112" s="817"/>
      <c r="DU112" s="817"/>
      <c r="DV112" s="794">
        <v>14.7</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18100</v>
      </c>
      <c r="AB113" s="919"/>
      <c r="AC113" s="919"/>
      <c r="AD113" s="919"/>
      <c r="AE113" s="920"/>
      <c r="AF113" s="921">
        <v>18800</v>
      </c>
      <c r="AG113" s="919"/>
      <c r="AH113" s="919"/>
      <c r="AI113" s="919"/>
      <c r="AJ113" s="920"/>
      <c r="AK113" s="921">
        <v>20070</v>
      </c>
      <c r="AL113" s="919"/>
      <c r="AM113" s="919"/>
      <c r="AN113" s="919"/>
      <c r="AO113" s="920"/>
      <c r="AP113" s="922">
        <v>0.7</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67925</v>
      </c>
      <c r="BR113" s="817"/>
      <c r="BS113" s="817"/>
      <c r="BT113" s="817"/>
      <c r="BU113" s="817"/>
      <c r="BV113" s="817">
        <v>39787</v>
      </c>
      <c r="BW113" s="817"/>
      <c r="BX113" s="817"/>
      <c r="BY113" s="817"/>
      <c r="BZ113" s="817"/>
      <c r="CA113" s="817">
        <v>24742</v>
      </c>
      <c r="CB113" s="817"/>
      <c r="CC113" s="817"/>
      <c r="CD113" s="817"/>
      <c r="CE113" s="817"/>
      <c r="CF113" s="875">
        <v>0.9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42444</v>
      </c>
      <c r="AB114" s="780"/>
      <c r="AC114" s="780"/>
      <c r="AD114" s="780"/>
      <c r="AE114" s="781"/>
      <c r="AF114" s="782">
        <v>38741</v>
      </c>
      <c r="AG114" s="780"/>
      <c r="AH114" s="780"/>
      <c r="AI114" s="780"/>
      <c r="AJ114" s="781"/>
      <c r="AK114" s="782">
        <v>19689</v>
      </c>
      <c r="AL114" s="780"/>
      <c r="AM114" s="780"/>
      <c r="AN114" s="780"/>
      <c r="AO114" s="781"/>
      <c r="AP114" s="824">
        <v>0.7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199460</v>
      </c>
      <c r="BR114" s="817"/>
      <c r="BS114" s="817"/>
      <c r="BT114" s="817"/>
      <c r="BU114" s="817"/>
      <c r="BV114" s="817">
        <v>108391</v>
      </c>
      <c r="BW114" s="817"/>
      <c r="BX114" s="817"/>
      <c r="BY114" s="817"/>
      <c r="BZ114" s="817"/>
      <c r="CA114" s="817">
        <v>161364</v>
      </c>
      <c r="CB114" s="817"/>
      <c r="CC114" s="817"/>
      <c r="CD114" s="817"/>
      <c r="CE114" s="817"/>
      <c r="CF114" s="875">
        <v>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53</v>
      </c>
      <c r="AB115" s="919"/>
      <c r="AC115" s="919"/>
      <c r="AD115" s="919"/>
      <c r="AE115" s="920"/>
      <c r="AF115" s="921">
        <v>42</v>
      </c>
      <c r="AG115" s="919"/>
      <c r="AH115" s="919"/>
      <c r="AI115" s="919"/>
      <c r="AJ115" s="920"/>
      <c r="AK115" s="921">
        <v>35</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634052</v>
      </c>
      <c r="AB117" s="903"/>
      <c r="AC117" s="903"/>
      <c r="AD117" s="903"/>
      <c r="AE117" s="904"/>
      <c r="AF117" s="905">
        <v>661604</v>
      </c>
      <c r="AG117" s="903"/>
      <c r="AH117" s="903"/>
      <c r="AI117" s="903"/>
      <c r="AJ117" s="904"/>
      <c r="AK117" s="905">
        <v>709363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6662678</v>
      </c>
      <c r="BR119" s="845"/>
      <c r="BS119" s="845"/>
      <c r="BT119" s="845"/>
      <c r="BU119" s="845"/>
      <c r="BV119" s="845">
        <v>6303996</v>
      </c>
      <c r="BW119" s="845"/>
      <c r="BX119" s="845"/>
      <c r="BY119" s="845"/>
      <c r="BZ119" s="845"/>
      <c r="CA119" s="845">
        <v>6614554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3887398</v>
      </c>
      <c r="BR120" s="842"/>
      <c r="BS120" s="842"/>
      <c r="BT120" s="842"/>
      <c r="BU120" s="842"/>
      <c r="BV120" s="842">
        <v>4864053</v>
      </c>
      <c r="BW120" s="842"/>
      <c r="BX120" s="842"/>
      <c r="BY120" s="842"/>
      <c r="BZ120" s="842"/>
      <c r="CA120" s="842">
        <v>5252524</v>
      </c>
      <c r="CB120" s="842"/>
      <c r="CC120" s="842"/>
      <c r="CD120" s="842"/>
      <c r="CE120" s="842"/>
      <c r="CF120" s="866">
        <v>194.4</v>
      </c>
      <c r="CG120" s="867"/>
      <c r="CH120" s="867"/>
      <c r="CI120" s="867"/>
      <c r="CJ120" s="867"/>
      <c r="CK120" s="868" t="s">
        <v>445</v>
      </c>
      <c r="CL120" s="852"/>
      <c r="CM120" s="852"/>
      <c r="CN120" s="852"/>
      <c r="CO120" s="853"/>
      <c r="CP120" s="872" t="s">
        <v>446</v>
      </c>
      <c r="CQ120" s="873"/>
      <c r="CR120" s="873"/>
      <c r="CS120" s="873"/>
      <c r="CT120" s="873"/>
      <c r="CU120" s="873"/>
      <c r="CV120" s="873"/>
      <c r="CW120" s="873"/>
      <c r="CX120" s="873"/>
      <c r="CY120" s="873"/>
      <c r="CZ120" s="873"/>
      <c r="DA120" s="873"/>
      <c r="DB120" s="873"/>
      <c r="DC120" s="873"/>
      <c r="DD120" s="873"/>
      <c r="DE120" s="873"/>
      <c r="DF120" s="874"/>
      <c r="DG120" s="861">
        <v>252245</v>
      </c>
      <c r="DH120" s="842"/>
      <c r="DI120" s="842"/>
      <c r="DJ120" s="842"/>
      <c r="DK120" s="842"/>
      <c r="DL120" s="842">
        <v>235478</v>
      </c>
      <c r="DM120" s="842"/>
      <c r="DN120" s="842"/>
      <c r="DO120" s="842"/>
      <c r="DP120" s="842"/>
      <c r="DQ120" s="842">
        <v>216781</v>
      </c>
      <c r="DR120" s="842"/>
      <c r="DS120" s="842"/>
      <c r="DT120" s="842"/>
      <c r="DU120" s="842"/>
      <c r="DV120" s="843">
        <v>8</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38803</v>
      </c>
      <c r="BR121" s="817"/>
      <c r="BS121" s="817"/>
      <c r="BT121" s="817"/>
      <c r="BU121" s="817"/>
      <c r="BV121" s="817">
        <v>25959</v>
      </c>
      <c r="BW121" s="817"/>
      <c r="BX121" s="817"/>
      <c r="BY121" s="817"/>
      <c r="BZ121" s="817"/>
      <c r="CA121" s="817">
        <v>15541</v>
      </c>
      <c r="CB121" s="817"/>
      <c r="CC121" s="817"/>
      <c r="CD121" s="817"/>
      <c r="CE121" s="817"/>
      <c r="CF121" s="875">
        <v>0.6</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4786352</v>
      </c>
      <c r="BR122" s="845"/>
      <c r="BS122" s="845"/>
      <c r="BT122" s="845"/>
      <c r="BU122" s="845"/>
      <c r="BV122" s="845">
        <v>4675090</v>
      </c>
      <c r="BW122" s="845"/>
      <c r="BX122" s="845"/>
      <c r="BY122" s="845"/>
      <c r="BZ122" s="845"/>
      <c r="CA122" s="845">
        <v>4833857</v>
      </c>
      <c r="CB122" s="845"/>
      <c r="CC122" s="845"/>
      <c r="CD122" s="845"/>
      <c r="CE122" s="845"/>
      <c r="CF122" s="846">
        <v>178.9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8712553</v>
      </c>
      <c r="BR123" s="833"/>
      <c r="BS123" s="833"/>
      <c r="BT123" s="833"/>
      <c r="BU123" s="833"/>
      <c r="BV123" s="833">
        <v>9565102</v>
      </c>
      <c r="BW123" s="833"/>
      <c r="BX123" s="833"/>
      <c r="BY123" s="833"/>
      <c r="BZ123" s="833"/>
      <c r="CA123" s="833">
        <v>10101922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53</v>
      </c>
      <c r="AB127" s="780"/>
      <c r="AC127" s="780"/>
      <c r="AD127" s="780"/>
      <c r="AE127" s="781"/>
      <c r="AF127" s="782">
        <v>42</v>
      </c>
      <c r="AG127" s="780"/>
      <c r="AH127" s="780"/>
      <c r="AI127" s="780"/>
      <c r="AJ127" s="781"/>
      <c r="AK127" s="782">
        <v>35</v>
      </c>
      <c r="AL127" s="780"/>
      <c r="AM127" s="780"/>
      <c r="AN127" s="780"/>
      <c r="AO127" s="781"/>
      <c r="AP127" s="824">
        <v>0</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14228</v>
      </c>
      <c r="AB128" s="801"/>
      <c r="AC128" s="801"/>
      <c r="AD128" s="801"/>
      <c r="AE128" s="802"/>
      <c r="AF128" s="803">
        <v>12844</v>
      </c>
      <c r="AG128" s="801"/>
      <c r="AH128" s="801"/>
      <c r="AI128" s="801"/>
      <c r="AJ128" s="802"/>
      <c r="AK128" s="803">
        <v>12757</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3081117</v>
      </c>
      <c r="AB129" s="780"/>
      <c r="AC129" s="780"/>
      <c r="AD129" s="780"/>
      <c r="AE129" s="781"/>
      <c r="AF129" s="782">
        <v>3055263</v>
      </c>
      <c r="AG129" s="780"/>
      <c r="AH129" s="780"/>
      <c r="AI129" s="780"/>
      <c r="AJ129" s="781"/>
      <c r="AK129" s="782">
        <v>3182767</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417625</v>
      </c>
      <c r="AB130" s="780"/>
      <c r="AC130" s="780"/>
      <c r="AD130" s="780"/>
      <c r="AE130" s="781"/>
      <c r="AF130" s="782">
        <v>434510</v>
      </c>
      <c r="AG130" s="780"/>
      <c r="AH130" s="780"/>
      <c r="AI130" s="780"/>
      <c r="AJ130" s="781"/>
      <c r="AK130" s="782">
        <v>481276</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7.9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2663492</v>
      </c>
      <c r="AB131" s="764"/>
      <c r="AC131" s="764"/>
      <c r="AD131" s="764"/>
      <c r="AE131" s="765"/>
      <c r="AF131" s="766">
        <v>2620753</v>
      </c>
      <c r="AG131" s="764"/>
      <c r="AH131" s="764"/>
      <c r="AI131" s="764"/>
      <c r="AJ131" s="765"/>
      <c r="AK131" s="766">
        <v>2701491</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7.5915001809999998</v>
      </c>
      <c r="AB132" s="745"/>
      <c r="AC132" s="745"/>
      <c r="AD132" s="745"/>
      <c r="AE132" s="746"/>
      <c r="AF132" s="747">
        <v>8.1751313460000006</v>
      </c>
      <c r="AG132" s="745"/>
      <c r="AH132" s="745"/>
      <c r="AI132" s="745"/>
      <c r="AJ132" s="746"/>
      <c r="AK132" s="747">
        <v>7.9707835410000003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7.7</v>
      </c>
      <c r="AB133" s="724"/>
      <c r="AC133" s="724"/>
      <c r="AD133" s="724"/>
      <c r="AE133" s="725"/>
      <c r="AF133" s="723">
        <v>7.8</v>
      </c>
      <c r="AG133" s="724"/>
      <c r="AH133" s="724"/>
      <c r="AI133" s="724"/>
      <c r="AJ133" s="725"/>
      <c r="AK133" s="723">
        <v>7.9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xtgEy+jiLFHz/i6jvJrfHhzCWzLFXydTvtqKHtvYz1rxlZYbhwvCwNtmzpmnW9DvCXhSgFxv6f6eM7UfxGCPA==" saltValue="EXAFfR/AL22DZo1Fka6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CWCCnzUi9UBDjjcCWlxATJ1xftykr1Qo4Ficyz3OQlkSfzGfHf0EgdgNfjNYv90PNFNWg6Ptq8HC1KGa+W1kg==" saltValue="Lj9JyqFOO6VYUaGKlabt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UxxyjuKONOV13TaJU2TclRoPqErf/BvykqH9RGESpet0bQG2Q8DWt/wXEt/NVAgITzXuExIpmldRmghULd4Zw==" saltValue="AGFo9c1vZdXL0Ghfh4ds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872092</v>
      </c>
      <c r="AP9" s="281">
        <v>135145</v>
      </c>
      <c r="AQ9" s="282">
        <v>171003</v>
      </c>
      <c r="AR9" s="283">
        <v>-21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133358</v>
      </c>
      <c r="AP10" s="284">
        <v>20666</v>
      </c>
      <c r="AQ10" s="285">
        <v>27322</v>
      </c>
      <c r="AR10" s="286">
        <v>-24.4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5560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v>49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t="s">
        <v>487</v>
      </c>
      <c r="AP13" s="284" t="s">
        <v>487</v>
      </c>
      <c r="AQ13" s="285">
        <v>6397</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32506</v>
      </c>
      <c r="AP14" s="284">
        <v>5037</v>
      </c>
      <c r="AQ14" s="285">
        <v>3603</v>
      </c>
      <c r="AR14" s="286">
        <v>39.799999999999997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-63612</v>
      </c>
      <c r="AP15" s="284">
        <v>-9858</v>
      </c>
      <c r="AQ15" s="285">
        <v>-9266</v>
      </c>
      <c r="AR15" s="286">
        <v>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974344</v>
      </c>
      <c r="AP16" s="284">
        <v>150991</v>
      </c>
      <c r="AQ16" s="285">
        <v>204668</v>
      </c>
      <c r="AR16" s="286">
        <v>-26.2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12.4</v>
      </c>
      <c r="AP21" s="298">
        <v>17.07</v>
      </c>
      <c r="AQ21" s="299">
        <v>-4.67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96.5</v>
      </c>
      <c r="AP22" s="303">
        <v>95.6</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669569</v>
      </c>
      <c r="AP32" s="312">
        <v>103761</v>
      </c>
      <c r="AQ32" s="313">
        <v>121688</v>
      </c>
      <c r="AR32" s="314">
        <v>-14.7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v>42</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167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20070</v>
      </c>
      <c r="AP35" s="312">
        <v>3110</v>
      </c>
      <c r="AQ35" s="313">
        <v>24481</v>
      </c>
      <c r="AR35" s="314">
        <v>-87.3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19689</v>
      </c>
      <c r="AP36" s="312">
        <v>3051</v>
      </c>
      <c r="AQ36" s="313">
        <v>4187</v>
      </c>
      <c r="AR36" s="314">
        <v>-27.1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35</v>
      </c>
      <c r="AP37" s="312">
        <v>5</v>
      </c>
      <c r="AQ37" s="313">
        <v>813</v>
      </c>
      <c r="AR37" s="314">
        <v>-99.4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19</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-12757</v>
      </c>
      <c r="AP39" s="312">
        <v>-1977</v>
      </c>
      <c r="AQ39" s="313">
        <v>-4925</v>
      </c>
      <c r="AR39" s="314">
        <v>-59.9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-481276</v>
      </c>
      <c r="AP40" s="312">
        <v>-74582</v>
      </c>
      <c r="AQ40" s="313">
        <v>-96916</v>
      </c>
      <c r="AR40" s="314">
        <v>-23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215330</v>
      </c>
      <c r="AP41" s="312">
        <v>33369</v>
      </c>
      <c r="AQ41" s="313">
        <v>49555</v>
      </c>
      <c r="AR41" s="314">
        <v>-32.700000000000003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1115592</v>
      </c>
      <c r="AN51" s="334">
        <v>169646</v>
      </c>
      <c r="AO51" s="335">
        <v>25.5</v>
      </c>
      <c r="AP51" s="336">
        <v>190274</v>
      </c>
      <c r="AQ51" s="337">
        <v>13.6</v>
      </c>
      <c r="AR51" s="338">
        <v>11.9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385882</v>
      </c>
      <c r="AN52" s="342">
        <v>58680</v>
      </c>
      <c r="AO52" s="343">
        <v>-18.2</v>
      </c>
      <c r="AP52" s="344">
        <v>88584</v>
      </c>
      <c r="AQ52" s="345">
        <v>7.3</v>
      </c>
      <c r="AR52" s="346">
        <v>-25.5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1020092</v>
      </c>
      <c r="AN53" s="334">
        <v>156025</v>
      </c>
      <c r="AO53" s="335">
        <v>-8</v>
      </c>
      <c r="AP53" s="336">
        <v>200194</v>
      </c>
      <c r="AQ53" s="337">
        <v>5.2</v>
      </c>
      <c r="AR53" s="338">
        <v>-13.2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336649</v>
      </c>
      <c r="AN54" s="342">
        <v>51491</v>
      </c>
      <c r="AO54" s="343">
        <v>-12.3</v>
      </c>
      <c r="AP54" s="344">
        <v>106422</v>
      </c>
      <c r="AQ54" s="345">
        <v>20.100000000000001</v>
      </c>
      <c r="AR54" s="346">
        <v>-32.4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894905</v>
      </c>
      <c r="AN55" s="334">
        <v>136836</v>
      </c>
      <c r="AO55" s="335">
        <v>-12.3</v>
      </c>
      <c r="AP55" s="336">
        <v>196914</v>
      </c>
      <c r="AQ55" s="337">
        <v>-1.6</v>
      </c>
      <c r="AR55" s="338">
        <v>-10.7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345935</v>
      </c>
      <c r="AN56" s="342">
        <v>52895</v>
      </c>
      <c r="AO56" s="343">
        <v>2.7</v>
      </c>
      <c r="AP56" s="344">
        <v>98966</v>
      </c>
      <c r="AQ56" s="345">
        <v>-7</v>
      </c>
      <c r="AR56" s="346">
        <v>9.6999999999999993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793838</v>
      </c>
      <c r="AN57" s="334">
        <v>121941</v>
      </c>
      <c r="AO57" s="335">
        <v>-10.9</v>
      </c>
      <c r="AP57" s="336">
        <v>204757</v>
      </c>
      <c r="AQ57" s="337">
        <v>4</v>
      </c>
      <c r="AR57" s="338">
        <v>-14.9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322909</v>
      </c>
      <c r="AN58" s="342">
        <v>49602</v>
      </c>
      <c r="AO58" s="343">
        <v>-6.2</v>
      </c>
      <c r="AP58" s="344">
        <v>106071</v>
      </c>
      <c r="AQ58" s="345">
        <v>7.2</v>
      </c>
      <c r="AR58" s="346">
        <v>-13.4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1237722</v>
      </c>
      <c r="AN59" s="334">
        <v>191806</v>
      </c>
      <c r="AO59" s="335">
        <v>57.3</v>
      </c>
      <c r="AP59" s="336">
        <v>194971</v>
      </c>
      <c r="AQ59" s="337">
        <v>-4.8</v>
      </c>
      <c r="AR59" s="338">
        <v>62.1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333721</v>
      </c>
      <c r="AN60" s="342">
        <v>51716</v>
      </c>
      <c r="AO60" s="343">
        <v>4.3</v>
      </c>
      <c r="AP60" s="344">
        <v>105966</v>
      </c>
      <c r="AQ60" s="345">
        <v>-0.1</v>
      </c>
      <c r="AR60" s="346">
        <v>4.4000000000000004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1012430</v>
      </c>
      <c r="AN61" s="349">
        <v>155251</v>
      </c>
      <c r="AO61" s="350">
        <v>10.3</v>
      </c>
      <c r="AP61" s="351">
        <v>197422</v>
      </c>
      <c r="AQ61" s="352">
        <v>3.3</v>
      </c>
      <c r="AR61" s="338">
        <v>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345019</v>
      </c>
      <c r="AN62" s="342">
        <v>52877</v>
      </c>
      <c r="AO62" s="343">
        <v>-5.9</v>
      </c>
      <c r="AP62" s="344">
        <v>101202</v>
      </c>
      <c r="AQ62" s="345">
        <v>5.5</v>
      </c>
      <c r="AR62" s="346">
        <v>-11.4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pwSJnDNlajxT9HmiXKCq2mS2ZnAvTm1/yK3DwxBcosMFgLJCSnMQntYqNDiUk5xtpErVgPFDYw4LoWlzdyRA==" saltValue="bs3rlXELqN0eH7kXmb2l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vE0XT9zB4kJddwcT/McllSut2s7xSUzVPUe+tZ/PPQgBG+mv33TIvT6zlIE6NzuDMXHt41LHtMi4Pz5mkr0yrQ==" saltValue="Zz2ux4uf6il73VTkigjk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eobe6vL+OZZdhaSPb6mTw8XyGWxeSjllRhS2f3JdYWLe1TXERPXKECE/TWptZKUsedxjUl/mvHC40fouykhRbA==" saltValue="Wf/G6A+kVKZURQuNwSFB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63.72</v>
      </c>
      <c r="G47" s="12">
        <v>64.02</v>
      </c>
      <c r="H47" s="12">
        <v>63.32</v>
      </c>
      <c r="I47" s="12">
        <v>56.72</v>
      </c>
      <c r="J47" s="13">
        <v>54.59</v>
      </c>
    </row>
    <row r="48" spans="2:10" ht="57.75" customHeight="1" x14ac:dyDescent="0.15">
      <c r="B48" s="14"/>
      <c r="C48" s="1141" t="s">
        <v>4</v>
      </c>
      <c r="D48" s="1141"/>
      <c r="E48" s="1142"/>
      <c r="F48" s="15">
        <v>7.87</v>
      </c>
      <c r="G48" s="16">
        <v>8.17</v>
      </c>
      <c r="H48" s="16">
        <v>9.5399999999999991</v>
      </c>
      <c r="I48" s="16">
        <v>6.01</v>
      </c>
      <c r="J48" s="17">
        <v>5.29</v>
      </c>
    </row>
    <row r="49" spans="2:10" ht="57.75" customHeight="1" thickBot="1" x14ac:dyDescent="0.2">
      <c r="B49" s="18"/>
      <c r="C49" s="1143" t="s">
        <v>5</v>
      </c>
      <c r="D49" s="1143"/>
      <c r="E49" s="1144"/>
      <c r="F49" s="19">
        <v>1.84</v>
      </c>
      <c r="G49" s="20">
        <v>4.47</v>
      </c>
      <c r="H49" s="20">
        <v>5.77</v>
      </c>
      <c r="I49" s="20" t="s">
        <v>531</v>
      </c>
      <c r="J49" s="21" t="s">
        <v>532</v>
      </c>
    </row>
    <row r="50" spans="2:10" x14ac:dyDescent="0.15"/>
  </sheetData>
  <sheetProtection algorithmName="SHA-512" hashValue="9eSjot9MFNbYrwWBuB6zQXtKXsokAU2lAOubl52oRlJXDfL38DAcQ/jiaVXBk2ZRr9Vrr53bsRNjPRzvXxuCbQ==" saltValue="0fIAhdZU/xVSkyOmkrym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2025-03-05T07:35:56Z</cp:lastPrinted>
  <dcterms:created xsi:type="dcterms:W3CDTF">2025-02-19T05:38:35Z</dcterms:created>
  <dcterms:modified xsi:type="dcterms:W3CDTF">2025-03-24T01:28:11Z</dcterms:modified>
  <cp:category/>
</cp:coreProperties>
</file>